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1-22 for posting\"/>
    </mc:Choice>
  </mc:AlternateContent>
  <xr:revisionPtr revIDLastSave="0" documentId="13_ncr:1_{68A70087-BD53-4B27-8735-720A1C903220}" xr6:coauthVersionLast="47" xr6:coauthVersionMax="47" xr10:uidLastSave="{00000000-0000-0000-0000-000000000000}"/>
  <bookViews>
    <workbookView xWindow="615" yWindow="285" windowWidth="28215" windowHeight="14970" xr2:uid="{00000000-000D-0000-FFFF-FFFF00000000}"/>
  </bookViews>
  <sheets>
    <sheet name="Lump Sum Form" sheetId="2" r:id="rId1"/>
    <sheet name="Example_LS" sheetId="9" r:id="rId2"/>
    <sheet name="Sub_Pay_Form" sheetId="16" r:id="rId3"/>
    <sheet name="Example_Sub Pay Form" sheetId="17" r:id="rId4"/>
  </sheets>
  <definedNames>
    <definedName name="_xlnm.Print_Area" localSheetId="1">Example_LS!$A$1:$J$57</definedName>
    <definedName name="_xlnm.Print_Area" localSheetId="3">'Example_Sub Pay Form'!$A$1:$J$32</definedName>
    <definedName name="_xlnm.Print_Area" localSheetId="0">'Lump Sum Form'!$A$1:$K$59</definedName>
    <definedName name="_xlnm.Print_Area" localSheetId="2">Sub_Pay_Form!$A$1:$K$32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6" l="1"/>
  <c r="C15" i="16"/>
  <c r="C14" i="16"/>
  <c r="I4" i="16"/>
  <c r="I3" i="16"/>
  <c r="I2" i="16"/>
  <c r="J21" i="17"/>
  <c r="J24" i="16"/>
  <c r="J23" i="16"/>
  <c r="J22" i="16"/>
  <c r="J21" i="16"/>
  <c r="J22" i="17"/>
  <c r="J40" i="2"/>
  <c r="J40" i="9"/>
  <c r="J23" i="2"/>
  <c r="J23" i="9"/>
  <c r="D23" i="2"/>
  <c r="G24" i="2"/>
  <c r="G25" i="2"/>
  <c r="G26" i="2"/>
  <c r="J26" i="2" s="1"/>
  <c r="G27" i="2"/>
  <c r="J27" i="2" s="1"/>
  <c r="G28" i="2"/>
  <c r="J28" i="2" s="1"/>
  <c r="G29" i="2"/>
  <c r="J29" i="2" s="1"/>
  <c r="G30" i="2"/>
  <c r="G31" i="2"/>
  <c r="J31" i="2" s="1"/>
  <c r="G32" i="2"/>
  <c r="J32" i="2" s="1"/>
  <c r="G33" i="2"/>
  <c r="J33" i="2" s="1"/>
  <c r="G34" i="2"/>
  <c r="J34" i="2" s="1"/>
  <c r="G35" i="2"/>
  <c r="J35" i="2" s="1"/>
  <c r="G36" i="2"/>
  <c r="G37" i="2"/>
  <c r="G23" i="2"/>
  <c r="G23" i="9"/>
  <c r="D23" i="9"/>
  <c r="F46" i="2"/>
  <c r="D24" i="2"/>
  <c r="D25" i="2"/>
  <c r="D26" i="2"/>
  <c r="D27" i="2"/>
  <c r="D28" i="2"/>
  <c r="D29" i="2"/>
  <c r="D30" i="2"/>
  <c r="D31" i="2"/>
  <c r="D32" i="2"/>
  <c r="D33" i="2"/>
  <c r="D34" i="2"/>
  <c r="D35" i="2"/>
  <c r="D36" i="2"/>
  <c r="D37" i="2"/>
  <c r="C38" i="2"/>
  <c r="J30" i="2"/>
  <c r="J24" i="2"/>
  <c r="J25" i="2"/>
  <c r="J36" i="2"/>
  <c r="J37" i="2"/>
  <c r="H15" i="16"/>
  <c r="H12" i="16"/>
  <c r="H13" i="16"/>
  <c r="H14" i="16"/>
  <c r="H11" i="16"/>
  <c r="H7" i="16"/>
  <c r="H8" i="16"/>
  <c r="H6" i="16"/>
  <c r="C9" i="16"/>
  <c r="C10" i="16"/>
  <c r="C8" i="16"/>
  <c r="C7" i="16"/>
  <c r="C6" i="16"/>
  <c r="J38" i="2" l="1"/>
  <c r="B45" i="9" l="1"/>
  <c r="B46" i="9"/>
  <c r="F46" i="9"/>
  <c r="M7" i="16"/>
  <c r="C38" i="9" l="1"/>
  <c r="D26" i="9" s="1"/>
  <c r="G26" i="9"/>
  <c r="J26" i="9" s="1"/>
  <c r="G25" i="9"/>
  <c r="J25" i="9" s="1"/>
  <c r="G24" i="9"/>
  <c r="J24" i="9" s="1"/>
  <c r="J38" i="9" l="1"/>
  <c r="D24" i="9"/>
  <c r="D25" i="9"/>
  <c r="I25" i="9"/>
  <c r="I38" i="9" s="1"/>
  <c r="I38" i="2" l="1"/>
  <c r="B45" i="2" l="1"/>
  <c r="B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rnance.Backchecker/Updater</author>
  </authors>
  <commentList>
    <comment ref="I1" authorId="0" shapeId="0" xr:uid="{C5982C57-2D81-429C-929C-889D5D9EC6F6}">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F1B7A9B8-1549-41A9-AB14-2C5F0ABDDF35}">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5F1F52D3-7048-4E4F-8930-F734384E4B62}">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6663C85E-272E-4419-AEC2-679ED21E162F}">
      <text>
        <r>
          <rPr>
            <b/>
            <sz val="9"/>
            <color indexed="81"/>
            <rFont val="Tahoma"/>
            <family val="2"/>
          </rPr>
          <t>Ken Gilland:</t>
        </r>
        <r>
          <rPr>
            <sz val="9"/>
            <color indexed="81"/>
            <rFont val="Tahoma"/>
            <family val="2"/>
          </rPr>
          <t xml:space="preserve">
Enter the NCDOT Limited Service Contract Number</t>
        </r>
      </text>
    </comment>
    <comment ref="J7" authorId="0" shapeId="0" xr:uid="{275D6D7B-0D03-47E7-B11D-E9FB6672BB46}">
      <text>
        <r>
          <rPr>
            <b/>
            <sz val="9"/>
            <color indexed="81"/>
            <rFont val="Tahoma"/>
            <family val="2"/>
          </rPr>
          <t>Ken Gilland:</t>
        </r>
        <r>
          <rPr>
            <sz val="9"/>
            <color indexed="81"/>
            <rFont val="Tahoma"/>
            <family val="2"/>
          </rPr>
          <t xml:space="preserve">
Enter the NCDOT Purchase Order/Task Order Number</t>
        </r>
      </text>
    </comment>
    <comment ref="C9" authorId="0" shapeId="0" xr:uid="{C7C77C0E-0BAA-4451-A6C8-2D246A4D85D4}">
      <text>
        <r>
          <rPr>
            <b/>
            <sz val="9"/>
            <color indexed="81"/>
            <rFont val="Tahoma"/>
            <family val="2"/>
          </rPr>
          <t>Ken Gilland:</t>
        </r>
        <r>
          <rPr>
            <sz val="9"/>
            <color indexed="81"/>
            <rFont val="Tahoma"/>
            <family val="2"/>
          </rPr>
          <t xml:space="preserve">
Enter the name of the Private Engineering Firm as it appears in CRS</t>
        </r>
      </text>
    </comment>
    <comment ref="H9" authorId="0" shapeId="0" xr:uid="{573FCBAB-8F2E-4FED-BAE5-940E645AA1C0}">
      <text>
        <r>
          <rPr>
            <b/>
            <sz val="9"/>
            <color indexed="81"/>
            <rFont val="Tahoma"/>
            <family val="2"/>
          </rPr>
          <t>Ken Gilland:</t>
        </r>
        <r>
          <rPr>
            <sz val="9"/>
            <color indexed="81"/>
            <rFont val="Tahoma"/>
            <family val="2"/>
          </rPr>
          <t xml:space="preserve">
Enter the NCDOT Project Manager's name and Unit.</t>
        </r>
      </text>
    </comment>
    <comment ref="C10" authorId="0" shapeId="0" xr:uid="{4178734D-BF5E-40A3-A951-1B35F228AC7A}">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10" authorId="0" shapeId="0" xr:uid="{D3924A98-0C2C-486F-9992-9C4B4A633136}">
      <text>
        <r>
          <rPr>
            <b/>
            <sz val="9"/>
            <color indexed="81"/>
            <rFont val="Tahoma"/>
            <family val="2"/>
          </rPr>
          <t>Ken Gilland:</t>
        </r>
        <r>
          <rPr>
            <sz val="9"/>
            <color indexed="81"/>
            <rFont val="Tahoma"/>
            <family val="2"/>
          </rPr>
          <t xml:space="preserve">
Enter the NCDOT Unit Mailing Address</t>
        </r>
      </text>
    </comment>
    <comment ref="C11" authorId="0" shapeId="0" xr:uid="{3ECAA7D9-DB66-4BEA-BDF2-24DC9C277B29}">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374FA6A-2B01-44D6-BAFB-67C59BE11DB8}">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9049B889-30A5-4EAD-B26A-DE117FFD94E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E0D9E697-0A43-4C1A-8F8C-226D0EA0FFB4}">
      <text>
        <r>
          <rPr>
            <b/>
            <sz val="9"/>
            <color indexed="81"/>
            <rFont val="Tahoma"/>
            <family val="2"/>
          </rPr>
          <t>Ken Gilland:</t>
        </r>
        <r>
          <rPr>
            <sz val="9"/>
            <color indexed="81"/>
            <rFont val="Tahoma"/>
            <family val="2"/>
          </rPr>
          <t xml:space="preserve">
Enter the Firm's Tax ID information</t>
        </r>
      </text>
    </comment>
    <comment ref="H14" authorId="0" shapeId="0" xr:uid="{851C93B6-8463-4FF6-9F7A-1BD2D2B01C15}">
      <text>
        <r>
          <rPr>
            <b/>
            <sz val="9"/>
            <color indexed="81"/>
            <rFont val="Tahoma"/>
            <family val="2"/>
          </rPr>
          <t>Ken Gilland:</t>
        </r>
        <r>
          <rPr>
            <sz val="9"/>
            <color indexed="81"/>
            <rFont val="Tahoma"/>
            <family val="2"/>
          </rPr>
          <t xml:space="preserve">
Enter the NCDOT STIP Number(s), if available</t>
        </r>
      </text>
    </comment>
    <comment ref="H15" authorId="0" shapeId="0" xr:uid="{6DF42439-C3F0-4D66-AF94-ACEF1F4237ED}">
      <text>
        <r>
          <rPr>
            <b/>
            <sz val="9"/>
            <color indexed="81"/>
            <rFont val="Tahoma"/>
            <family val="2"/>
          </rPr>
          <t>Ken Gilland:</t>
        </r>
        <r>
          <rPr>
            <sz val="9"/>
            <color indexed="81"/>
            <rFont val="Tahoma"/>
            <family val="2"/>
          </rPr>
          <t xml:space="preserve">
Enter the WBS Number.</t>
        </r>
      </text>
    </comment>
    <comment ref="B16" authorId="1" shapeId="0" xr:uid="{2C1198F9-D8ED-41C1-8B33-4F6A3834A991}">
      <text>
        <r>
          <rPr>
            <b/>
            <sz val="9"/>
            <color indexed="81"/>
            <rFont val="Tahoma"/>
            <family val="2"/>
          </rPr>
          <t>Ken Gilland:</t>
        </r>
        <r>
          <rPr>
            <sz val="9"/>
            <color indexed="81"/>
            <rFont val="Tahoma"/>
            <family val="2"/>
          </rPr>
          <t xml:space="preserve">
Use pull-downs to indicate if the invoice is a partial or final billing.</t>
        </r>
      </text>
    </comment>
    <comment ref="H16" authorId="0" shapeId="0" xr:uid="{829A49B8-616A-4F62-AA4B-8E761A6FA3A0}">
      <text>
        <r>
          <rPr>
            <b/>
            <sz val="9"/>
            <color indexed="81"/>
            <rFont val="Tahoma"/>
            <family val="2"/>
          </rPr>
          <t>Ken Gilland:</t>
        </r>
        <r>
          <rPr>
            <sz val="9"/>
            <color indexed="81"/>
            <rFont val="Tahoma"/>
            <family val="2"/>
          </rPr>
          <t xml:space="preserve">
Enter the Federal Aid Project Number(s), if available.</t>
        </r>
      </text>
    </comment>
    <comment ref="C17" authorId="0" shapeId="0" xr:uid="{0EDA27C3-18CC-4C2B-93EE-4ED86B6EBB08}">
      <text>
        <r>
          <rPr>
            <b/>
            <sz val="9"/>
            <color indexed="81"/>
            <rFont val="Tahoma"/>
            <family val="2"/>
          </rPr>
          <t>Ken Gilland:</t>
        </r>
        <r>
          <rPr>
            <sz val="9"/>
            <color indexed="81"/>
            <rFont val="Tahoma"/>
            <family val="2"/>
          </rPr>
          <t xml:space="preserve">
Enter the PEF's software generated invoice number.</t>
        </r>
      </text>
    </comment>
    <comment ref="H17" authorId="0" shapeId="0" xr:uid="{2ACF316D-5A64-436A-826C-789241C6D8D0}">
      <text>
        <r>
          <rPr>
            <b/>
            <sz val="9"/>
            <color indexed="81"/>
            <rFont val="Tahoma"/>
            <family val="2"/>
          </rPr>
          <t>Ken Gilland:</t>
        </r>
        <r>
          <rPr>
            <sz val="9"/>
            <color indexed="81"/>
            <rFont val="Tahoma"/>
            <family val="2"/>
          </rPr>
          <t xml:space="preserve">
Enter the County(ies) where the project is located.</t>
        </r>
      </text>
    </comment>
    <comment ref="C18" authorId="0" shapeId="0" xr:uid="{5E9503B8-71F0-40BA-9FE7-B10106CB7270}">
      <text>
        <r>
          <rPr>
            <b/>
            <sz val="9"/>
            <color indexed="81"/>
            <rFont val="Tahoma"/>
            <family val="2"/>
          </rPr>
          <t>Ken Gilland:</t>
        </r>
        <r>
          <rPr>
            <sz val="9"/>
            <color indexed="81"/>
            <rFont val="Tahoma"/>
            <family val="2"/>
          </rPr>
          <t xml:space="preserve">
Enter the date the invoice was approved to send to NCDOT</t>
        </r>
      </text>
    </comment>
    <comment ref="H18" authorId="0" shapeId="0" xr:uid="{FF80D738-2475-4F6E-B905-35C463BAADB0}">
      <text>
        <r>
          <rPr>
            <b/>
            <sz val="9"/>
            <color indexed="81"/>
            <rFont val="Tahoma"/>
            <family val="2"/>
          </rPr>
          <t>Ken Gilland:</t>
        </r>
        <r>
          <rPr>
            <sz val="9"/>
            <color indexed="81"/>
            <rFont val="Tahoma"/>
            <family val="2"/>
          </rPr>
          <t xml:space="preserve">
Provide a brief project description</t>
        </r>
      </text>
    </comment>
    <comment ref="C19" authorId="0" shapeId="0" xr:uid="{69EC368E-2513-4719-8A49-4539B594AB86}">
      <text>
        <r>
          <rPr>
            <b/>
            <sz val="9"/>
            <color indexed="81"/>
            <rFont val="Tahoma"/>
            <family val="2"/>
          </rPr>
          <t>Ken Gilland:</t>
        </r>
        <r>
          <rPr>
            <sz val="9"/>
            <color indexed="81"/>
            <rFont val="Tahoma"/>
            <family val="2"/>
          </rPr>
          <t xml:space="preserve">
Enter the Dates of the Invoice Period</t>
        </r>
      </text>
    </comment>
    <comment ref="A20" authorId="0" shapeId="0" xr:uid="{AD9680EA-4DB1-4675-940D-ACE53CD74D8A}">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A23" authorId="0" shapeId="0" xr:uid="{DEA7727A-84A4-4C0D-8CB5-32B5D28375F0}">
      <text>
        <r>
          <rPr>
            <b/>
            <sz val="9"/>
            <color indexed="81"/>
            <rFont val="Tahoma"/>
            <family val="2"/>
          </rPr>
          <t>Ken Gilland:</t>
        </r>
        <r>
          <rPr>
            <sz val="9"/>
            <color indexed="81"/>
            <rFont val="Tahoma"/>
            <family val="2"/>
          </rPr>
          <t xml:space="preserve">
Enter the PO Line Item Number on the Purchase Order associated with the work performed under each WBS number.  </t>
        </r>
      </text>
    </comment>
    <comment ref="B23" authorId="0" shapeId="0" xr:uid="{8807E752-56CB-4748-A61C-730F05B9D099}">
      <text>
        <r>
          <rPr>
            <b/>
            <sz val="9"/>
            <color indexed="81"/>
            <rFont val="Tahoma"/>
            <family val="2"/>
          </rPr>
          <t>Ken Gilland:</t>
        </r>
        <r>
          <rPr>
            <sz val="9"/>
            <color indexed="81"/>
            <rFont val="Tahoma"/>
            <family val="2"/>
          </rPr>
          <t xml:space="preserve">
Enter the activity listed for each P.O. Line Item</t>
        </r>
      </text>
    </comment>
    <comment ref="C23" authorId="0" shapeId="0" xr:uid="{6FB4C2F9-FF78-47EA-9435-50338CA2DD41}">
      <text>
        <r>
          <rPr>
            <b/>
            <sz val="9"/>
            <color indexed="81"/>
            <rFont val="Tahoma"/>
            <family val="2"/>
          </rPr>
          <t>Ken Gilland:</t>
        </r>
        <r>
          <rPr>
            <sz val="9"/>
            <color indexed="81"/>
            <rFont val="Tahoma"/>
            <family val="2"/>
          </rPr>
          <t xml:space="preserve">
Enter the Line Item Total for the Listed Activity, which should also match that listed on the NTP of the main contract, or the most recent supplement for which that activity is listed</t>
        </r>
      </text>
    </comment>
    <comment ref="D23" authorId="0" shapeId="0" xr:uid="{684F9329-2CB0-4E8D-A825-A747D51A50E2}">
      <text>
        <r>
          <rPr>
            <b/>
            <sz val="9"/>
            <color indexed="81"/>
            <rFont val="Tahoma"/>
            <family val="2"/>
          </rPr>
          <t>Ken Gilland:</t>
        </r>
        <r>
          <rPr>
            <sz val="9"/>
            <color indexed="81"/>
            <rFont val="Tahoma"/>
            <family val="2"/>
          </rPr>
          <t xml:space="preserve">
Enter the Percent of Total Fee for the Current Task. </t>
        </r>
      </text>
    </comment>
    <comment ref="E23" authorId="0" shapeId="0" xr:uid="{0658AF27-0F79-4D67-B523-2E4563C3E915}">
      <text>
        <r>
          <rPr>
            <b/>
            <sz val="9"/>
            <color indexed="81"/>
            <rFont val="Tahoma"/>
            <family val="2"/>
          </rPr>
          <t>Ken Gilland:</t>
        </r>
        <r>
          <rPr>
            <sz val="9"/>
            <color indexed="81"/>
            <rFont val="Tahoma"/>
            <family val="2"/>
          </rPr>
          <t xml:space="preserve">
Enter the Current Task's Percent Billed on this invoice (this includes the charges for this invoice and all previous invoices)</t>
        </r>
      </text>
    </comment>
    <comment ref="F23" authorId="0" shapeId="0" xr:uid="{D37524BB-6313-4D89-99C9-B13BA4371F68}">
      <text>
        <r>
          <rPr>
            <b/>
            <sz val="9"/>
            <color indexed="81"/>
            <rFont val="Tahoma"/>
            <family val="2"/>
          </rPr>
          <t>Ken Gilland:</t>
        </r>
        <r>
          <rPr>
            <sz val="9"/>
            <color indexed="81"/>
            <rFont val="Tahoma"/>
            <family val="2"/>
          </rPr>
          <t xml:space="preserve">
Enter the Current Task's Percent Billed on the Last Invoice.</t>
        </r>
      </text>
    </comment>
    <comment ref="G23" authorId="0" shapeId="0" xr:uid="{BAC3EA57-AC35-488C-9F1C-570A324A7EE8}">
      <text>
        <r>
          <rPr>
            <b/>
            <sz val="9"/>
            <color indexed="81"/>
            <rFont val="Tahoma"/>
            <family val="2"/>
          </rPr>
          <t>Ken Gilland:</t>
        </r>
        <r>
          <rPr>
            <sz val="9"/>
            <color indexed="81"/>
            <rFont val="Tahoma"/>
            <family val="2"/>
          </rPr>
          <t xml:space="preserve">
Enter the Current Task's Percent Billed for This Invoice.  This should be % of line item fee complete minus % fee billed last invoice.</t>
        </r>
      </text>
    </comment>
    <comment ref="H23" authorId="0" shapeId="0" xr:uid="{47C6DA4A-DBBE-415D-9F86-6D57DEBD69F4}">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3" authorId="0" shapeId="0" xr:uid="{B5C86FE1-473D-409F-9850-6688AEB83EB8}">
      <text>
        <r>
          <rPr>
            <b/>
            <sz val="9"/>
            <color indexed="81"/>
            <rFont val="Tahoma"/>
            <family val="2"/>
          </rPr>
          <t>Ken Gilland:</t>
        </r>
        <r>
          <rPr>
            <sz val="9"/>
            <color indexed="81"/>
            <rFont val="Tahoma"/>
            <family val="2"/>
          </rPr>
          <t xml:space="preserve">
Enter the amount the subconsultant (if applicable) is billing for this invoice</t>
        </r>
      </text>
    </comment>
    <comment ref="J23" authorId="0" shapeId="0" xr:uid="{D65BDDA2-4185-476A-BCD5-061D162B771F}">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J40" authorId="0" shapeId="0" xr:uid="{95868163-83AB-40A0-AC40-EF1058A67ED3}">
      <text>
        <r>
          <rPr>
            <b/>
            <sz val="9"/>
            <color indexed="81"/>
            <rFont val="Tahoma"/>
            <family val="2"/>
          </rPr>
          <t>Ken Gilland:</t>
        </r>
        <r>
          <rPr>
            <sz val="9"/>
            <color indexed="81"/>
            <rFont val="Tahoma"/>
            <family val="2"/>
          </rPr>
          <t xml:space="preserve">
The totals due to subconsultants and the total amount due this invoice are calculated based on data provided in the above steps</t>
        </r>
      </text>
    </comment>
    <comment ref="B43" authorId="0" shapeId="0" xr:uid="{3EE7211F-0724-4A15-8820-736B1F5FBEFD}">
      <text>
        <r>
          <rPr>
            <b/>
            <sz val="9"/>
            <color indexed="81"/>
            <rFont val="Tahoma"/>
            <family val="2"/>
          </rPr>
          <t>Ken Gilland:</t>
        </r>
        <r>
          <rPr>
            <sz val="9"/>
            <color indexed="81"/>
            <rFont val="Tahoma"/>
            <family val="2"/>
          </rPr>
          <t xml:space="preserve">
Enter the Total Purchase Order Amount</t>
        </r>
      </text>
    </comment>
    <comment ref="F43" authorId="0" shapeId="0" xr:uid="{776551D7-272C-4428-9B15-170EA990E933}">
      <text>
        <r>
          <rPr>
            <b/>
            <sz val="9"/>
            <color indexed="81"/>
            <rFont val="Tahoma"/>
            <family val="2"/>
          </rPr>
          <t>Ken Gilland:</t>
        </r>
        <r>
          <rPr>
            <sz val="9"/>
            <color indexed="81"/>
            <rFont val="Tahoma"/>
            <family val="2"/>
          </rPr>
          <t xml:space="preserve">
Enter the Total Purchase Order Amount for the Original Task Order</t>
        </r>
      </text>
    </comment>
    <comment ref="I43" authorId="0" shapeId="0" xr:uid="{8F5623C9-C53A-4AC3-AB89-3002BE915E44}">
      <text>
        <r>
          <rPr>
            <b/>
            <sz val="9"/>
            <color indexed="81"/>
            <rFont val="Tahoma"/>
            <family val="2"/>
          </rPr>
          <t>Ken Gilland:</t>
        </r>
        <r>
          <rPr>
            <sz val="9"/>
            <color indexed="81"/>
            <rFont val="Tahoma"/>
            <family val="2"/>
          </rPr>
          <t xml:space="preserve">
Signature of NCDOT Reviewer (can be electronic)</t>
        </r>
      </text>
    </comment>
    <comment ref="B44" authorId="0" shapeId="0" xr:uid="{24EBC5BE-5E06-4315-897F-191E258E8AF6}">
      <text>
        <r>
          <rPr>
            <b/>
            <sz val="9"/>
            <color indexed="81"/>
            <rFont val="Tahoma"/>
            <family val="2"/>
          </rPr>
          <t>Ken Gilland:</t>
        </r>
        <r>
          <rPr>
            <sz val="9"/>
            <color indexed="81"/>
            <rFont val="Tahoma"/>
            <family val="2"/>
          </rPr>
          <t xml:space="preserve">
Enter Amount Previously Billed</t>
        </r>
      </text>
    </comment>
    <comment ref="F44" authorId="0" shapeId="0" xr:uid="{313AD635-5BF3-41FD-8034-02451B4C622F}">
      <text>
        <r>
          <rPr>
            <b/>
            <sz val="9"/>
            <color indexed="81"/>
            <rFont val="Tahoma"/>
            <family val="2"/>
          </rPr>
          <t>Ken Gilland:</t>
        </r>
        <r>
          <rPr>
            <sz val="9"/>
            <color indexed="81"/>
            <rFont val="Tahoma"/>
            <family val="2"/>
          </rPr>
          <t xml:space="preserve">
Enter the Total Amount of Supplement 1</t>
        </r>
      </text>
    </comment>
    <comment ref="I44" authorId="0" shapeId="0" xr:uid="{3CE10C67-3040-425A-86F8-4F677BD587F8}">
      <text>
        <r>
          <rPr>
            <b/>
            <sz val="9"/>
            <color indexed="81"/>
            <rFont val="Tahoma"/>
            <family val="2"/>
          </rPr>
          <t>Ken Gilland:</t>
        </r>
        <r>
          <rPr>
            <sz val="9"/>
            <color indexed="81"/>
            <rFont val="Tahoma"/>
            <family val="2"/>
          </rPr>
          <t xml:space="preserve">
Signature of NCDOT reviewer (can be electronic)</t>
        </r>
      </text>
    </comment>
    <comment ref="B45" authorId="0" shapeId="0" xr:uid="{7B8B7E8A-E356-4F14-A73F-538586C18A60}">
      <text>
        <r>
          <rPr>
            <b/>
            <sz val="9"/>
            <color indexed="81"/>
            <rFont val="Tahoma"/>
            <family val="2"/>
          </rPr>
          <t>Ken Gilland:</t>
        </r>
        <r>
          <rPr>
            <sz val="9"/>
            <color indexed="81"/>
            <rFont val="Tahoma"/>
            <family val="2"/>
          </rPr>
          <t xml:space="preserve">
Enter Total Amount Billed Including this Invoice</t>
        </r>
      </text>
    </comment>
    <comment ref="F45" authorId="0" shapeId="0" xr:uid="{E0024F06-98F6-41A7-A64E-F27E4FD094B1}">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46" authorId="0" shapeId="0" xr:uid="{8137F923-0858-4777-A424-485B50BFD41E}">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46" authorId="0" shapeId="0" xr:uid="{5A801AB9-1F17-4799-B73A-E355F0491806}">
      <text>
        <r>
          <rPr>
            <b/>
            <sz val="9"/>
            <color indexed="81"/>
            <rFont val="Tahoma"/>
            <family val="2"/>
          </rPr>
          <t>Ken Gilland:</t>
        </r>
        <r>
          <rPr>
            <sz val="9"/>
            <color indexed="81"/>
            <rFont val="Tahoma"/>
            <family val="2"/>
          </rPr>
          <t xml:space="preserve">
Enter Total of Original Task order and All Supplements </t>
        </r>
      </text>
    </comment>
    <comment ref="I46" authorId="0" shapeId="0" xr:uid="{0FAE6A5D-7AB2-4E55-8B61-A688FA3D01FD}">
      <text>
        <r>
          <rPr>
            <b/>
            <sz val="9"/>
            <color indexed="81"/>
            <rFont val="Tahoma"/>
            <family val="2"/>
          </rPr>
          <t>Ken Gilland:</t>
        </r>
        <r>
          <rPr>
            <sz val="9"/>
            <color indexed="81"/>
            <rFont val="Tahoma"/>
            <family val="2"/>
          </rPr>
          <t xml:space="preserve">
Printed Name of NCDOT Reviewer</t>
        </r>
      </text>
    </comment>
    <comment ref="I47" authorId="0" shapeId="0" xr:uid="{7FAC159A-D959-499F-B837-B2E07D40DCD9}">
      <text>
        <r>
          <rPr>
            <b/>
            <sz val="9"/>
            <color indexed="81"/>
            <rFont val="Tahoma"/>
            <family val="2"/>
          </rPr>
          <t>Ken Gilland:</t>
        </r>
        <r>
          <rPr>
            <sz val="9"/>
            <color indexed="81"/>
            <rFont val="Tahoma"/>
            <family val="2"/>
          </rPr>
          <t xml:space="preserve">
Date of Review by NCDOT Reviewer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5D799B67-D7F9-4F8A-A9BD-8FBD05A10110}">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BF6A0E29-038A-4D02-B3E6-0C502B8E45A8}">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D551B84D-9409-4CE6-99B3-07AA063CE070}">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97694E57-7B17-47BB-A63D-AEC6E1EB083E}">
      <text>
        <r>
          <rPr>
            <b/>
            <sz val="9"/>
            <color indexed="81"/>
            <rFont val="Tahoma"/>
            <family val="2"/>
          </rPr>
          <t>Ken Gilland:</t>
        </r>
        <r>
          <rPr>
            <sz val="9"/>
            <color indexed="81"/>
            <rFont val="Tahoma"/>
            <family val="2"/>
          </rPr>
          <t xml:space="preserve">
Enter the name of the Private Engineering Firm as it appears in CRS</t>
        </r>
      </text>
    </comment>
    <comment ref="H7" authorId="0" shapeId="0" xr:uid="{E2A3C6B5-EE33-40A1-8C22-F8BA2E1A6359}">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D741C9F9-57B0-4CAC-B1E5-AB06416624ED}">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8" authorId="0" shapeId="0" xr:uid="{E74E988D-B394-42C8-8A9B-689DD275A649}">
      <text>
        <r>
          <rPr>
            <b/>
            <sz val="9"/>
            <color indexed="81"/>
            <rFont val="Tahoma"/>
            <family val="2"/>
          </rPr>
          <t>Ken Gilland:</t>
        </r>
        <r>
          <rPr>
            <sz val="9"/>
            <color indexed="81"/>
            <rFont val="Tahoma"/>
            <family val="2"/>
          </rPr>
          <t xml:space="preserve">
Enter the NCDOT Unit Mailing Address</t>
        </r>
      </text>
    </comment>
    <comment ref="C9" authorId="0" shapeId="0" xr:uid="{C75EE446-6C5B-47AA-9B7C-DD5668CCE987}">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CBB2F0F3-66DD-42FB-87DE-591D97D27051}">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D4E815F3-8652-48C3-96AF-8ABF525CCDC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EEE6F50F-C122-4A2D-96E5-19D1BF23EC3A}">
      <text>
        <r>
          <rPr>
            <b/>
            <sz val="9"/>
            <color indexed="81"/>
            <rFont val="Tahoma"/>
            <family val="2"/>
          </rPr>
          <t>Ken Gilland:</t>
        </r>
        <r>
          <rPr>
            <sz val="9"/>
            <color indexed="81"/>
            <rFont val="Tahoma"/>
            <family val="2"/>
          </rPr>
          <t xml:space="preserve">
Enter the Firm's Tax ID information</t>
        </r>
      </text>
    </comment>
    <comment ref="H12" authorId="0" shapeId="0" xr:uid="{85D79D5C-1861-4B53-B11E-F4FB903DF7C2}">
      <text>
        <r>
          <rPr>
            <b/>
            <sz val="9"/>
            <color indexed="81"/>
            <rFont val="Tahoma"/>
            <family val="2"/>
          </rPr>
          <t>Ken Gilland:</t>
        </r>
        <r>
          <rPr>
            <sz val="9"/>
            <color indexed="81"/>
            <rFont val="Tahoma"/>
            <family val="2"/>
          </rPr>
          <t xml:space="preserve">
Enter the NCDOT STIP Number(s), if available</t>
        </r>
      </text>
    </comment>
    <comment ref="H13" authorId="0" shapeId="0" xr:uid="{36684188-690A-499F-90C8-439B50BAECBB}">
      <text>
        <r>
          <rPr>
            <b/>
            <sz val="9"/>
            <color indexed="81"/>
            <rFont val="Tahoma"/>
            <family val="2"/>
          </rPr>
          <t>Ken Gilland:</t>
        </r>
        <r>
          <rPr>
            <sz val="9"/>
            <color indexed="81"/>
            <rFont val="Tahoma"/>
            <family val="2"/>
          </rPr>
          <t xml:space="preserve">
Enter the WBS Number.</t>
        </r>
      </text>
    </comment>
    <comment ref="B14" authorId="0" shapeId="0" xr:uid="{C25A3693-EE49-4D34-9808-69A13000E83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6140C4-8E1A-492C-9B2D-0957B82C4F82}">
      <text>
        <r>
          <rPr>
            <b/>
            <sz val="9"/>
            <color indexed="81"/>
            <rFont val="Tahoma"/>
            <family val="2"/>
          </rPr>
          <t>Ken Gilland:</t>
        </r>
        <r>
          <rPr>
            <sz val="9"/>
            <color indexed="81"/>
            <rFont val="Tahoma"/>
            <family val="2"/>
          </rPr>
          <t xml:space="preserve">
Enter the Federal Aid Project Number(s), if available.</t>
        </r>
      </text>
    </comment>
    <comment ref="C15" authorId="0" shapeId="0" xr:uid="{2C213737-3EE2-4BAA-8811-27F5AE2536F1}">
      <text>
        <r>
          <rPr>
            <b/>
            <sz val="9"/>
            <color indexed="81"/>
            <rFont val="Tahoma"/>
            <family val="2"/>
          </rPr>
          <t>Ken Gilland:</t>
        </r>
        <r>
          <rPr>
            <sz val="9"/>
            <color indexed="81"/>
            <rFont val="Tahoma"/>
            <family val="2"/>
          </rPr>
          <t xml:space="preserve">
Enter the PEF's invoice number.</t>
        </r>
      </text>
    </comment>
    <comment ref="H15" authorId="0" shapeId="0" xr:uid="{0863CF36-6415-45B5-8917-5F33AF70B6D4}">
      <text>
        <r>
          <rPr>
            <b/>
            <sz val="9"/>
            <color indexed="81"/>
            <rFont val="Tahoma"/>
            <family val="2"/>
          </rPr>
          <t>Ken Gilland:</t>
        </r>
        <r>
          <rPr>
            <sz val="9"/>
            <color indexed="81"/>
            <rFont val="Tahoma"/>
            <family val="2"/>
          </rPr>
          <t xml:space="preserve">
Enter the County(ies) where the project is located.</t>
        </r>
      </text>
    </comment>
    <comment ref="C16" authorId="0" shapeId="0" xr:uid="{5C9D6E99-D4DD-4238-BC8C-2C5677DCD18C}">
      <text>
        <r>
          <rPr>
            <b/>
            <sz val="9"/>
            <color indexed="81"/>
            <rFont val="Tahoma"/>
            <family val="2"/>
          </rPr>
          <t>Ken Gilland:</t>
        </r>
        <r>
          <rPr>
            <sz val="9"/>
            <color indexed="81"/>
            <rFont val="Tahoma"/>
            <family val="2"/>
          </rPr>
          <t xml:space="preserve">
Enter the date the invoice was approved to send to NCDOT</t>
        </r>
      </text>
    </comment>
    <comment ref="H16" authorId="0" shapeId="0" xr:uid="{35D7BDA4-9097-4F1E-AD45-7F678342F500}">
      <text>
        <r>
          <rPr>
            <b/>
            <sz val="9"/>
            <color indexed="81"/>
            <rFont val="Tahoma"/>
            <family val="2"/>
          </rPr>
          <t>Ken Gilland:</t>
        </r>
        <r>
          <rPr>
            <sz val="9"/>
            <color indexed="81"/>
            <rFont val="Tahoma"/>
            <family val="2"/>
          </rPr>
          <t xml:space="preserve">
Provide a brief project description</t>
        </r>
      </text>
    </comment>
    <comment ref="C17" authorId="0" shapeId="0" xr:uid="{5B16FFAF-DF42-45EE-9772-29EB59951D20}">
      <text>
        <r>
          <rPr>
            <b/>
            <sz val="9"/>
            <color indexed="81"/>
            <rFont val="Tahoma"/>
            <family val="2"/>
          </rPr>
          <t>Ken Gilland:</t>
        </r>
        <r>
          <rPr>
            <sz val="9"/>
            <color indexed="81"/>
            <rFont val="Tahoma"/>
            <family val="2"/>
          </rPr>
          <t xml:space="preserve">
Enter the Dates of the Invoice Period</t>
        </r>
      </text>
    </comment>
    <comment ref="C19" authorId="0" shapeId="0" xr:uid="{E029BC08-386E-496B-8796-7DEA7CD9F979}">
      <text>
        <r>
          <rPr>
            <b/>
            <sz val="9"/>
            <color indexed="81"/>
            <rFont val="Tahoma"/>
            <family val="2"/>
          </rPr>
          <t>Ken Gilland:</t>
        </r>
        <r>
          <rPr>
            <sz val="9"/>
            <color indexed="81"/>
            <rFont val="Tahoma"/>
            <family val="2"/>
          </rPr>
          <t xml:space="preserve">
Enter the subconsultant name</t>
        </r>
      </text>
    </comment>
    <comment ref="A21" authorId="0" shapeId="0" xr:uid="{5AEB8F9A-1E06-45DE-970D-016D1035AB93}">
      <text>
        <r>
          <rPr>
            <b/>
            <sz val="9"/>
            <color indexed="81"/>
            <rFont val="Tahoma"/>
            <family val="2"/>
          </rPr>
          <t>Ken Gilland:</t>
        </r>
        <r>
          <rPr>
            <sz val="9"/>
            <color indexed="81"/>
            <rFont val="Tahoma"/>
            <family val="2"/>
          </rPr>
          <t xml:space="preserve">
Enter the PO Line Item Number on the Purchase Order </t>
        </r>
      </text>
    </comment>
    <comment ref="B21" authorId="0" shapeId="0" xr:uid="{EFE8D7EE-7E2E-402F-906F-F37C5257206A}">
      <text>
        <r>
          <rPr>
            <b/>
            <sz val="9"/>
            <color indexed="81"/>
            <rFont val="Tahoma"/>
            <family val="2"/>
          </rPr>
          <t>Ken Gilland:</t>
        </r>
        <r>
          <rPr>
            <sz val="9"/>
            <color indexed="81"/>
            <rFont val="Tahoma"/>
            <family val="2"/>
          </rPr>
          <t xml:space="preserve">
Enter the subconsultant invoice number</t>
        </r>
      </text>
    </comment>
    <comment ref="C21" authorId="0" shapeId="0" xr:uid="{F6D273D0-2FA8-481A-A807-84A5481387DB}">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192FF4DC-9CAE-4D82-AB8B-A8D96DA5661F}">
      <text>
        <r>
          <rPr>
            <b/>
            <sz val="9"/>
            <color indexed="81"/>
            <rFont val="Tahoma"/>
            <family val="2"/>
          </rPr>
          <t>Ken Gilland:</t>
        </r>
        <r>
          <rPr>
            <sz val="9"/>
            <color indexed="81"/>
            <rFont val="Tahoma"/>
            <family val="2"/>
          </rPr>
          <t xml:space="preserve">
Enter the total of the subconsultant invoice</t>
        </r>
      </text>
    </comment>
    <comment ref="E21" authorId="0" shapeId="0" xr:uid="{707B0A43-C540-4B39-935C-768320878764}">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AAD466C4-E929-47DF-A3C1-7BA28B8EC785}">
      <text>
        <r>
          <rPr>
            <b/>
            <sz val="9"/>
            <color indexed="81"/>
            <rFont val="Tahoma"/>
            <family val="2"/>
          </rPr>
          <t>Ken Gilland:</t>
        </r>
        <r>
          <rPr>
            <sz val="9"/>
            <color indexed="81"/>
            <rFont val="Tahoma"/>
            <family val="2"/>
          </rPr>
          <t xml:space="preserve">
Enter the date the invoice was sent to NCDOT</t>
        </r>
      </text>
    </comment>
    <comment ref="G21" authorId="0" shapeId="0" xr:uid="{745349B3-501A-45C6-8EDC-AC0CDF518319}">
      <text>
        <r>
          <rPr>
            <b/>
            <sz val="9"/>
            <color indexed="81"/>
            <rFont val="Tahoma"/>
            <family val="2"/>
          </rPr>
          <t>Ken Gilland:</t>
        </r>
        <r>
          <rPr>
            <sz val="9"/>
            <color indexed="81"/>
            <rFont val="Tahoma"/>
            <family val="2"/>
          </rPr>
          <t xml:space="preserve">
Enter the date the PEF received payment from NCDOT</t>
        </r>
      </text>
    </comment>
    <comment ref="H21" authorId="0" shapeId="0" xr:uid="{432A6EDA-77E9-45B0-93A8-616CDBD449B4}">
      <text>
        <r>
          <rPr>
            <b/>
            <sz val="9"/>
            <color indexed="81"/>
            <rFont val="Tahoma"/>
            <family val="2"/>
          </rPr>
          <t>Ken Gilland:</t>
        </r>
        <r>
          <rPr>
            <sz val="9"/>
            <color indexed="81"/>
            <rFont val="Tahoma"/>
            <family val="2"/>
          </rPr>
          <t xml:space="preserve">
Enter the date the PEF paid the subconsultant</t>
        </r>
      </text>
    </comment>
    <comment ref="I21" authorId="0" shapeId="0" xr:uid="{EC06510E-75B1-42AE-93DD-5A0C24B28232}">
      <text>
        <r>
          <rPr>
            <b/>
            <sz val="9"/>
            <color indexed="81"/>
            <rFont val="Tahoma"/>
            <family val="2"/>
          </rPr>
          <t>Ken Gilland:</t>
        </r>
        <r>
          <rPr>
            <sz val="9"/>
            <color indexed="81"/>
            <rFont val="Tahoma"/>
            <family val="2"/>
          </rPr>
          <t xml:space="preserve">
Enter the amount the subconsultant was paid</t>
        </r>
      </text>
    </comment>
    <comment ref="J21" authorId="0" shapeId="0" xr:uid="{22F1AB8A-6E1A-4270-95A6-725D40230253}">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0E6F2AFA-B7C0-4017-8009-82041AAB3E85}">
      <text>
        <r>
          <rPr>
            <b/>
            <sz val="9"/>
            <color indexed="81"/>
            <rFont val="Tahoma"/>
            <family val="2"/>
          </rPr>
          <t>Ken Gilland:</t>
        </r>
        <r>
          <rPr>
            <sz val="9"/>
            <color indexed="81"/>
            <rFont val="Tahoma"/>
            <family val="2"/>
          </rPr>
          <t xml:space="preserve">
Enter signature of PEF Project Manager</t>
        </r>
      </text>
    </comment>
    <comment ref="A30" authorId="0" shapeId="0" xr:uid="{A382E51C-BE21-476B-A0F8-E3DD16706DF9}">
      <text>
        <r>
          <rPr>
            <b/>
            <sz val="9"/>
            <color indexed="81"/>
            <rFont val="Tahoma"/>
            <family val="2"/>
          </rPr>
          <t>Ken Gilland:</t>
        </r>
        <r>
          <rPr>
            <sz val="9"/>
            <color indexed="81"/>
            <rFont val="Tahoma"/>
            <family val="2"/>
          </rPr>
          <t xml:space="preserve">
Enter pinted name of PEF project manager</t>
        </r>
      </text>
    </comment>
    <comment ref="A31" authorId="0" shapeId="0" xr:uid="{69A114F1-DBD5-4D75-9B73-3DEA97551EDC}">
      <text>
        <r>
          <rPr>
            <b/>
            <sz val="9"/>
            <color indexed="81"/>
            <rFont val="Tahoma"/>
            <family val="2"/>
          </rPr>
          <t>Ken Gilland:</t>
        </r>
        <r>
          <rPr>
            <sz val="9"/>
            <color indexed="81"/>
            <rFont val="Tahoma"/>
            <family val="2"/>
          </rPr>
          <t xml:space="preserve">
Enter date of certification</t>
        </r>
      </text>
    </comment>
  </commentList>
</comments>
</file>

<file path=xl/sharedStrings.xml><?xml version="1.0" encoding="utf-8"?>
<sst xmlns="http://schemas.openxmlformats.org/spreadsheetml/2006/main" count="318" uniqueCount="127">
  <si>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</si>
  <si>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</si>
  <si>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</si>
  <si>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</si>
  <si>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</si>
  <si>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</si>
  <si>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</si>
  <si>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</si>
  <si>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</si>
  <si>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</si>
  <si>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</si>
  <si>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</si>
  <si>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</si>
  <si>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</si>
  <si>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</si>
  <si>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</si>
  <si>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</si>
  <si>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</si>
  <si>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</si>
  <si>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</si>
  <si>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</si>
  <si>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</si>
  <si>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</si>
  <si>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</si>
  <si>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</si>
  <si>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Total Amount Due This Invoice:</t>
  </si>
  <si>
    <t>Work Completed This Invoice: (Insert additional item numbers, as needed.)</t>
  </si>
  <si>
    <t>Purchase Order Tracking:</t>
  </si>
  <si>
    <t>Total PO Amount</t>
  </si>
  <si>
    <t>Project Information (For Project Specific Assignments):</t>
  </si>
  <si>
    <t>Invoice Document No. (SAP)</t>
  </si>
  <si>
    <t>Activity</t>
  </si>
  <si>
    <t>List Total Supplement 1</t>
  </si>
  <si>
    <t>List Total Supplement 2</t>
  </si>
  <si>
    <t>number</t>
  </si>
  <si>
    <t>date</t>
  </si>
  <si>
    <t>Format</t>
  </si>
  <si>
    <t xml:space="preserve">Col H - Column G </t>
  </si>
  <si>
    <t>Days Column H Minus Column G</t>
  </si>
  <si>
    <t>Signature:__________________________________________</t>
  </si>
  <si>
    <t>Date:______________________________________________</t>
  </si>
  <si>
    <t>I hereby certify that the amount billed is true and correct to the best of my knowledge.</t>
  </si>
  <si>
    <t>FIRM</t>
  </si>
  <si>
    <t>Subconsultant Name*</t>
  </si>
  <si>
    <t>Date Received</t>
  </si>
  <si>
    <t>Rec by (Init)</t>
  </si>
  <si>
    <t>NCDOT Review</t>
  </si>
  <si>
    <t>Date</t>
  </si>
  <si>
    <t>Reviewed By</t>
  </si>
  <si>
    <t>Printed Name</t>
  </si>
  <si>
    <t>Company Letterhead/Logo (Optional)</t>
  </si>
  <si>
    <t>Original PO Amount</t>
  </si>
  <si>
    <t>Totals:</t>
  </si>
  <si>
    <t>Amount Previously Billed</t>
  </si>
  <si>
    <t>Amount Billed to Date</t>
  </si>
  <si>
    <t>% Billed to Date</t>
  </si>
  <si>
    <t>$ Line Item Total</t>
  </si>
  <si>
    <t>$ Due Subconsultant This Invoice*</t>
  </si>
  <si>
    <t>Yes</t>
  </si>
  <si>
    <t>No</t>
  </si>
  <si>
    <t xml:space="preserve">Partial Billing    </t>
  </si>
  <si>
    <t xml:space="preserve">Final Billing       </t>
  </si>
  <si>
    <t>% Of Total Fee</t>
  </si>
  <si>
    <t>County(ies)</t>
  </si>
  <si>
    <t>STIP Number</t>
  </si>
  <si>
    <t>NCDOT Review:</t>
  </si>
  <si>
    <t xml:space="preserve">Final Billing   </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</si>
  <si>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</si>
  <si>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</si>
  <si>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</si>
  <si>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</si>
  <si>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</si>
  <si>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</si>
  <si>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</si>
  <si>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</si>
  <si>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</si>
  <si>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Subconsultant Name</t>
  </si>
  <si>
    <t>% Of Line Item Fee Complete</t>
  </si>
  <si>
    <t>% Fee Billed Last Invoice</t>
  </si>
  <si>
    <t>% Fee Billed This Invoice</t>
  </si>
  <si>
    <t>$ Fee Billed This Invoice</t>
  </si>
  <si>
    <r>
      <rPr>
        <b/>
        <sz val="12"/>
        <color theme="1"/>
        <rFont val="Calibri"/>
        <family val="2"/>
        <scheme val="minor"/>
      </rPr>
      <t>NCDOT Approval</t>
    </r>
    <r>
      <rPr>
        <sz val="12"/>
        <color theme="1"/>
        <rFont val="Calibri"/>
        <family val="2"/>
        <scheme val="minor"/>
      </rPr>
      <t>: Percent Complete Approved</t>
    </r>
  </si>
  <si>
    <t>Date Stamp Optional</t>
  </si>
  <si>
    <r>
      <rPr>
        <vertAlign val="superscript"/>
        <sz val="11"/>
        <color theme="1"/>
        <rFont val="Calibri"/>
        <family val="2"/>
        <scheme val="minor"/>
      </rPr>
      <t>1</t>
    </r>
    <r>
      <rPr>
        <sz val="11"/>
        <color theme="1"/>
        <rFont val="Calibri"/>
        <family val="2"/>
        <scheme val="minor"/>
      </rPr>
      <t>Subconsultant Responsible for Invoicing Prime</t>
    </r>
  </si>
  <si>
    <t/>
  </si>
  <si>
    <t>KJ</t>
  </si>
  <si>
    <t>U-9999</t>
  </si>
  <si>
    <t>7/1/2021 - 7/31/2021</t>
  </si>
  <si>
    <t>U-5974 PDEA Planning</t>
  </si>
  <si>
    <t>U-5974 PDEA Planning Roadway</t>
  </si>
  <si>
    <t>U-5974 PDEA Planning Congestion Management</t>
  </si>
  <si>
    <t>Finley Engineering</t>
  </si>
  <si>
    <t>U-5974 PDEA Planning Hydraulics</t>
  </si>
  <si>
    <t>Blaire Davis</t>
  </si>
  <si>
    <t>30 - PDEA Plan CM</t>
  </si>
  <si>
    <r>
      <t>Date:______</t>
    </r>
    <r>
      <rPr>
        <u/>
        <sz val="11"/>
        <color theme="1"/>
        <rFont val="Calibri"/>
        <family val="2"/>
        <scheme val="minor"/>
      </rPr>
      <t>8/7/21_</t>
    </r>
    <r>
      <rPr>
        <sz val="11"/>
        <color theme="1"/>
        <rFont val="Calibri"/>
        <family val="2"/>
        <scheme val="minor"/>
      </rPr>
      <t>_____________________________________</t>
    </r>
  </si>
  <si>
    <t>TBD</t>
  </si>
  <si>
    <t>**Invoice must be approved by NCDOT.</t>
  </si>
  <si>
    <t>P.O. Payment Sequence No.</t>
  </si>
  <si>
    <t>0028</t>
  </si>
  <si>
    <t>P.O. Line Item/ Tracking No.</t>
  </si>
  <si>
    <t>Printed Name/Title:_________________________________</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</si>
  <si>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</si>
  <si>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</si>
  <si>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</si>
  <si>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Signature:__</t>
  </si>
  <si>
    <r>
      <t>Printed Name/Title:_____</t>
    </r>
    <r>
      <rPr>
        <u/>
        <sz val="11"/>
        <color theme="1"/>
        <rFont val="Calibri"/>
        <family val="2"/>
        <scheme val="minor"/>
      </rPr>
      <t>_Blaire Davis/Project Manager___</t>
    </r>
    <r>
      <rPr>
        <sz val="11"/>
        <color theme="1"/>
        <rFont val="Calibri"/>
        <family val="2"/>
        <scheme val="minor"/>
      </rPr>
      <t>___</t>
    </r>
  </si>
  <si>
    <t>Sub Pay Form</t>
  </si>
  <si>
    <t>Firm's Internal Invoice No.</t>
  </si>
  <si>
    <t xml:space="preserve">Sub Pay Form                    </t>
  </si>
  <si>
    <t>Supplement Tracking (Complete if Supplements Received (insert additional rows, if needed)):</t>
  </si>
  <si>
    <t>Submit:  Cover Sheet, Prime (Firm) and Subconsultant (if applicable) Internal Invoices, Sub_Pay_Form (if applicable), and Progress Report.</t>
  </si>
  <si>
    <t>ACME, INC</t>
  </si>
  <si>
    <t xml:space="preserve"> R. Runner, NCDOT Division 15</t>
  </si>
  <si>
    <t>6000 Universal Blvd, Orlando, FL 32819</t>
  </si>
  <si>
    <t>125 Speedway Drive, Birdseye, NC 29845</t>
  </si>
  <si>
    <t>Wile E Coyote, Wcoyote@Warner.com, (407) 224-4233</t>
  </si>
  <si>
    <t>rrunner@ncdot.gov 252-693-5555</t>
  </si>
  <si>
    <t>123-475-8960</t>
  </si>
  <si>
    <t>88575.1.FS2</t>
  </si>
  <si>
    <t>BR549-0049(55)</t>
  </si>
  <si>
    <t>Spotsylvania</t>
  </si>
  <si>
    <t>Widen SR 9945B5 to 27 lanes</t>
  </si>
  <si>
    <t>Revision Date: 5/11/2022</t>
  </si>
  <si>
    <t>Lump Sum Cover Sheet</t>
  </si>
  <si>
    <t xml:space="preserve">          Consultant Professional Services Contracts           </t>
  </si>
  <si>
    <t xml:space="preserve">     Consultant Professional Services Contracts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</si>
</sst>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9">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b/>
      <vertAlign val="superscript"/>
      <sz val="11"/>
      <color theme="1"/>
      <name val="Calibri"/>
      <family val="2"/>
      <scheme val="minor"/>
    </font>
    <font>
      <vertAlign val="superscript"/>
      <sz val="11"/>
      <color theme="1"/>
      <name val="Calibri"/>
      <family val="2"/>
      <scheme val="minor"/>
    </font>
    <font>
      <sz val="12"/>
      <color theme="3" tint="0.39997558519241921"/>
      <name val="Calibri"/>
      <family val="2"/>
      <scheme val="minor"/>
    </font>
    <font>
      <u/>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0"/>
      <color theme="1"/>
      <name val="Var(--ff-mono)"/>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10">
    <xf numFmtId="0" fontId="0" fillId="0" borderId="0" xfId="0"/>
    <xf numFmtId="0" fontId="2" fillId="0" borderId="0" xfId="0" applyFont="1" applyFill="1" applyBorder="1"/>
    <xf numFmtId="0" fontId="6" fillId="0" borderId="0" xfId="0" applyFont="1" applyFill="1" applyBorder="1"/>
    <xf numFmtId="0" fontId="5" fillId="0" borderId="2" xfId="0" applyFont="1" applyFill="1" applyBorder="1"/>
    <xf numFmtId="0" fontId="0" fillId="0" borderId="3" xfId="0" applyFont="1" applyFill="1" applyBorder="1"/>
    <xf numFmtId="0" fontId="1" fillId="0" borderId="9" xfId="0" applyFont="1" applyFill="1" applyBorder="1"/>
    <xf numFmtId="0" fontId="5"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xf numFmtId="0" fontId="5" fillId="0" borderId="25" xfId="0" applyFont="1" applyFill="1" applyBorder="1" applyAlignment="1">
      <alignment horizontal="right"/>
    </xf>
    <xf numFmtId="164" fontId="0" fillId="0" borderId="17" xfId="0" applyNumberFormat="1" applyFill="1" applyBorder="1"/>
    <xf numFmtId="0" fontId="0" fillId="0" borderId="17" xfId="0" applyFill="1" applyBorder="1"/>
    <xf numFmtId="0" fontId="0" fillId="0" borderId="26" xfId="0" applyFill="1" applyBorder="1"/>
    <xf numFmtId="164" fontId="0" fillId="0" borderId="25" xfId="0" applyNumberFormat="1" applyFill="1" applyBorder="1"/>
    <xf numFmtId="0" fontId="0" fillId="0" borderId="0" xfId="0" applyFill="1" applyBorder="1"/>
    <xf numFmtId="0" fontId="5" fillId="0" borderId="0" xfId="0" applyFont="1" applyFill="1" applyBorder="1" applyAlignment="1">
      <alignment horizontal="right"/>
    </xf>
    <xf numFmtId="0" fontId="7" fillId="0" borderId="0" xfId="0" applyFont="1" applyFill="1" applyBorder="1"/>
    <xf numFmtId="0" fontId="5" fillId="0" borderId="11" xfId="0" applyFont="1" applyFill="1" applyBorder="1"/>
    <xf numFmtId="0" fontId="0" fillId="0" borderId="25" xfId="0" applyFill="1" applyBorder="1"/>
    <xf numFmtId="164" fontId="0" fillId="0" borderId="17" xfId="0" quotePrefix="1" applyNumberFormat="1" applyFill="1" applyBorder="1" applyAlignment="1">
      <alignment horizontal="center"/>
    </xf>
    <xf numFmtId="0" fontId="0" fillId="0" borderId="0" xfId="0" applyFill="1"/>
    <xf numFmtId="0" fontId="1" fillId="0" borderId="3" xfId="0" applyFont="1" applyFill="1" applyBorder="1"/>
    <xf numFmtId="0" fontId="1" fillId="0" borderId="3" xfId="0" applyFont="1" applyFill="1" applyBorder="1" applyAlignment="1">
      <alignment horizontal="left" vertical="center"/>
    </xf>
    <xf numFmtId="0" fontId="1" fillId="0" borderId="10" xfId="0" applyFont="1" applyFill="1" applyBorder="1"/>
    <xf numFmtId="0" fontId="5" fillId="0" borderId="1" xfId="0" applyFont="1" applyFill="1" applyBorder="1"/>
    <xf numFmtId="0" fontId="5"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4" fillId="0" borderId="1" xfId="0" quotePrefix="1" applyFont="1" applyFill="1" applyBorder="1"/>
    <xf numFmtId="0" fontId="5" fillId="0" borderId="10" xfId="0" applyFont="1" applyFill="1" applyBorder="1"/>
    <xf numFmtId="0" fontId="5" fillId="0" borderId="10" xfId="0" applyFont="1" applyFill="1" applyBorder="1" applyAlignment="1">
      <alignment horizontal="left" vertical="center"/>
    </xf>
    <xf numFmtId="0" fontId="5" fillId="0" borderId="2" xfId="0" applyFont="1" applyFill="1" applyBorder="1" applyAlignment="1">
      <alignment vertical="top"/>
    </xf>
    <xf numFmtId="0" fontId="0" fillId="0" borderId="3" xfId="0" applyFont="1" applyFill="1" applyBorder="1" applyAlignment="1">
      <alignment vertical="top"/>
    </xf>
    <xf numFmtId="0" fontId="0" fillId="0" borderId="0" xfId="0" applyFont="1" applyFill="1" applyBorder="1"/>
    <xf numFmtId="0" fontId="0" fillId="0" borderId="0" xfId="0" applyFill="1" applyAlignment="1">
      <alignment horizontal="right"/>
    </xf>
    <xf numFmtId="0" fontId="1" fillId="0" borderId="0" xfId="0" applyFont="1" applyFill="1" applyBorder="1"/>
    <xf numFmtId="0" fontId="5" fillId="0" borderId="23" xfId="0" applyFont="1" applyFill="1" applyBorder="1" applyAlignment="1">
      <alignment horizontal="center" wrapText="1"/>
    </xf>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43" xfId="0" applyFont="1" applyFill="1" applyBorder="1" applyAlignment="1">
      <alignment horizontal="center" wrapText="1"/>
    </xf>
    <xf numFmtId="0" fontId="0" fillId="0" borderId="9" xfId="0" applyFill="1" applyBorder="1"/>
    <xf numFmtId="0" fontId="0" fillId="0" borderId="22" xfId="0" applyFill="1" applyBorder="1"/>
    <xf numFmtId="164" fontId="0" fillId="0" borderId="22" xfId="0" applyNumberFormat="1" applyFill="1" applyBorder="1"/>
    <xf numFmtId="0" fontId="0" fillId="0" borderId="11" xfId="0" applyFill="1" applyBorder="1"/>
    <xf numFmtId="164" fontId="0" fillId="0" borderId="44" xfId="0" applyNumberFormat="1" applyFill="1" applyBorder="1"/>
    <xf numFmtId="0" fontId="0" fillId="0" borderId="0" xfId="0" quotePrefix="1" applyFill="1" applyBorder="1"/>
    <xf numFmtId="164" fontId="0" fillId="0" borderId="0" xfId="0" quotePrefix="1" applyNumberFormat="1" applyFill="1" applyBorder="1" applyAlignment="1">
      <alignment horizontal="center"/>
    </xf>
    <xf numFmtId="0" fontId="0" fillId="0" borderId="0" xfId="0" quotePrefix="1" applyFill="1" applyBorder="1" applyAlignment="1">
      <alignment horizontal="center"/>
    </xf>
    <xf numFmtId="0" fontId="5" fillId="0" borderId="34" xfId="0" applyFont="1" applyFill="1" applyBorder="1"/>
    <xf numFmtId="0" fontId="4" fillId="0" borderId="34" xfId="0" applyFont="1" applyFill="1" applyBorder="1"/>
    <xf numFmtId="0" fontId="4" fillId="0" borderId="35" xfId="0" applyFont="1" applyFill="1" applyBorder="1"/>
    <xf numFmtId="0" fontId="4" fillId="0" borderId="36" xfId="0" applyFont="1" applyFill="1" applyBorder="1"/>
    <xf numFmtId="0" fontId="0" fillId="0" borderId="34" xfId="0" applyFill="1" applyBorder="1"/>
    <xf numFmtId="0" fontId="0" fillId="0" borderId="37" xfId="0" applyFill="1" applyBorder="1"/>
    <xf numFmtId="0" fontId="0" fillId="0" borderId="38" xfId="0" applyFill="1" applyBorder="1"/>
    <xf numFmtId="0" fontId="0" fillId="0" borderId="39" xfId="0" applyFill="1" applyBorder="1"/>
    <xf numFmtId="0" fontId="4" fillId="0" borderId="0" xfId="0" applyFont="1" applyFill="1" applyBorder="1"/>
    <xf numFmtId="0" fontId="0" fillId="0" borderId="7" xfId="0" applyFill="1" applyBorder="1"/>
    <xf numFmtId="0" fontId="4" fillId="0" borderId="6" xfId="0" applyFont="1" applyFill="1" applyBorder="1"/>
    <xf numFmtId="0" fontId="4" fillId="0" borderId="0" xfId="0" applyFont="1" applyFill="1" applyBorder="1" applyAlignment="1">
      <alignment wrapText="1"/>
    </xf>
    <xf numFmtId="0" fontId="0" fillId="0" borderId="16" xfId="0" applyFill="1" applyBorder="1"/>
    <xf numFmtId="0" fontId="0" fillId="0" borderId="16" xfId="0" applyFill="1" applyBorder="1" applyAlignment="1">
      <alignment horizontal="center"/>
    </xf>
    <xf numFmtId="0" fontId="0" fillId="0" borderId="40" xfId="0" applyFill="1" applyBorder="1"/>
    <xf numFmtId="0" fontId="6" fillId="0" borderId="41" xfId="0" applyFont="1" applyFill="1" applyBorder="1"/>
    <xf numFmtId="0" fontId="0" fillId="0" borderId="42" xfId="0" applyFill="1" applyBorder="1"/>
    <xf numFmtId="0" fontId="7" fillId="0" borderId="0" xfId="0" applyFont="1"/>
    <xf numFmtId="0" fontId="2"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4" fillId="0" borderId="1" xfId="0" quotePrefix="1" applyFont="1" applyBorder="1" applyAlignment="1">
      <alignment horizontal="center"/>
    </xf>
    <xf numFmtId="0" fontId="6" fillId="0" borderId="0" xfId="0" applyFont="1"/>
    <xf numFmtId="0" fontId="1" fillId="0" borderId="3" xfId="0" applyFont="1" applyBorder="1"/>
    <xf numFmtId="0" fontId="1" fillId="0" borderId="3" xfId="0" applyFont="1" applyBorder="1" applyAlignment="1">
      <alignment horizontal="left" vertical="center"/>
    </xf>
    <xf numFmtId="0" fontId="0" fillId="0" borderId="3" xfId="0" applyBorder="1" applyAlignment="1">
      <alignment vertical="top"/>
    </xf>
    <xf numFmtId="0" fontId="0" fillId="0" borderId="0" xfId="0" applyAlignment="1">
      <alignment horizontal="right"/>
    </xf>
    <xf numFmtId="0" fontId="1" fillId="0" borderId="9" xfId="0" applyFont="1" applyBorder="1"/>
    <xf numFmtId="0" fontId="1" fillId="0" borderId="10" xfId="0" applyFont="1" applyBorder="1"/>
    <xf numFmtId="0" fontId="1" fillId="0" borderId="0" xfId="0" applyFont="1"/>
    <xf numFmtId="0" fontId="5" fillId="0" borderId="23" xfId="0" applyFont="1" applyBorder="1" applyAlignment="1">
      <alignment horizontal="center" wrapText="1"/>
    </xf>
    <xf numFmtId="0" fontId="5" fillId="0" borderId="21" xfId="0" applyFont="1" applyBorder="1" applyAlignment="1">
      <alignment horizontal="center" wrapText="1"/>
    </xf>
    <xf numFmtId="0" fontId="5" fillId="0" borderId="13" xfId="0" applyFont="1" applyBorder="1" applyAlignment="1">
      <alignment horizontal="center" wrapText="1"/>
    </xf>
    <xf numFmtId="0" fontId="5" fillId="0" borderId="43" xfId="0" applyFont="1" applyBorder="1" applyAlignment="1">
      <alignment horizontal="center" wrapText="1"/>
    </xf>
    <xf numFmtId="0" fontId="0" fillId="0" borderId="19" xfId="0" applyBorder="1"/>
    <xf numFmtId="0" fontId="0" fillId="0" borderId="22" xfId="0" applyBorder="1"/>
    <xf numFmtId="164" fontId="0" fillId="0" borderId="22" xfId="0" applyNumberFormat="1" applyBorder="1"/>
    <xf numFmtId="9" fontId="0" fillId="0" borderId="22" xfId="0" applyNumberFormat="1" applyBorder="1"/>
    <xf numFmtId="9" fontId="0" fillId="0" borderId="9" xfId="0" applyNumberFormat="1" applyBorder="1"/>
    <xf numFmtId="164" fontId="0" fillId="0" borderId="11" xfId="0" applyNumberFormat="1" applyBorder="1"/>
    <xf numFmtId="0" fontId="0" fillId="0" borderId="9" xfId="0" applyBorder="1"/>
    <xf numFmtId="0" fontId="0" fillId="0" borderId="11" xfId="0" applyBorder="1"/>
    <xf numFmtId="164" fontId="0" fillId="0" borderId="44" xfId="0" applyNumberFormat="1" applyBorder="1"/>
    <xf numFmtId="0" fontId="0" fillId="0" borderId="25" xfId="0" applyBorder="1"/>
    <xf numFmtId="0" fontId="5" fillId="0" borderId="25" xfId="0" applyFont="1" applyBorder="1" applyAlignment="1">
      <alignment horizontal="right"/>
    </xf>
    <xf numFmtId="164" fontId="0" fillId="0" borderId="17" xfId="0" applyNumberFormat="1" applyBorder="1"/>
    <xf numFmtId="0" fontId="0" fillId="0" borderId="17" xfId="0" applyBorder="1"/>
    <xf numFmtId="0" fontId="0" fillId="0" borderId="26" xfId="0" applyBorder="1"/>
    <xf numFmtId="164" fontId="0" fillId="0" borderId="25"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0" fillId="0" borderId="0" xfId="0" quotePrefix="1"/>
    <xf numFmtId="0" fontId="1" fillId="0" borderId="27" xfId="0" applyFont="1" applyBorder="1" applyAlignment="1">
      <alignment horizontal="right"/>
    </xf>
    <xf numFmtId="164" fontId="0" fillId="0" borderId="28" xfId="0" quotePrefix="1" applyNumberFormat="1" applyBorder="1" applyAlignment="1">
      <alignment horizontal="center"/>
    </xf>
    <xf numFmtId="164" fontId="0" fillId="0" borderId="0" xfId="0" quotePrefix="1" applyNumberFormat="1" applyAlignment="1">
      <alignment horizontal="center"/>
    </xf>
    <xf numFmtId="0" fontId="1" fillId="0" borderId="20" xfId="0" applyFont="1" applyBorder="1" applyAlignment="1">
      <alignment horizontal="right"/>
    </xf>
    <xf numFmtId="164" fontId="0" fillId="0" borderId="29" xfId="0" quotePrefix="1" applyNumberFormat="1" applyBorder="1" applyAlignment="1">
      <alignment horizontal="center"/>
    </xf>
    <xf numFmtId="0" fontId="1" fillId="0" borderId="30" xfId="0" applyFont="1" applyBorder="1" applyAlignment="1">
      <alignment horizontal="right"/>
    </xf>
    <xf numFmtId="10" fontId="0" fillId="0" borderId="31" xfId="0" quotePrefix="1" applyNumberFormat="1" applyBorder="1" applyAlignment="1">
      <alignment horizontal="center"/>
    </xf>
    <xf numFmtId="10" fontId="0" fillId="0" borderId="0" xfId="0" quotePrefix="1" applyNumberFormat="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27" xfId="0" applyFont="1" applyBorder="1" applyAlignment="1">
      <alignment horizontal="center"/>
    </xf>
    <xf numFmtId="0" fontId="5" fillId="0" borderId="20" xfId="0" applyFont="1" applyBorder="1" applyAlignment="1">
      <alignment horizontal="center"/>
    </xf>
    <xf numFmtId="0" fontId="5" fillId="0" borderId="30" xfId="0" applyFont="1" applyBorder="1" applyAlignment="1">
      <alignment horizontal="center"/>
    </xf>
    <xf numFmtId="0" fontId="5" fillId="0" borderId="34" xfId="0" applyFont="1" applyBorder="1"/>
    <xf numFmtId="0" fontId="4" fillId="0" borderId="34" xfId="0" applyFont="1" applyBorder="1"/>
    <xf numFmtId="0" fontId="4" fillId="0" borderId="35" xfId="0" applyFont="1" applyBorder="1"/>
    <xf numFmtId="0" fontId="4" fillId="0" borderId="36" xfId="0" applyFont="1" applyBorder="1"/>
    <xf numFmtId="0" fontId="0" fillId="0" borderId="34" xfId="0" applyBorder="1"/>
    <xf numFmtId="0" fontId="0" fillId="0" borderId="37" xfId="0" applyBorder="1"/>
    <xf numFmtId="0" fontId="0" fillId="0" borderId="38" xfId="0" applyBorder="1"/>
    <xf numFmtId="0" fontId="0" fillId="0" borderId="39" xfId="0" applyBorder="1"/>
    <xf numFmtId="0" fontId="4" fillId="0" borderId="0" xfId="0" applyFont="1"/>
    <xf numFmtId="0" fontId="0" fillId="0" borderId="7" xfId="0" applyBorder="1"/>
    <xf numFmtId="0" fontId="4" fillId="0" borderId="6" xfId="0" applyFont="1" applyBorder="1"/>
    <xf numFmtId="0" fontId="4" fillId="0" borderId="0" xfId="0" applyFont="1" applyAlignment="1">
      <alignment wrapText="1"/>
    </xf>
    <xf numFmtId="0" fontId="0" fillId="0" borderId="16" xfId="0" applyBorder="1"/>
    <xf numFmtId="0" fontId="0" fillId="0" borderId="16" xfId="0" applyBorder="1" applyAlignment="1">
      <alignment horizontal="center"/>
    </xf>
    <xf numFmtId="0" fontId="0" fillId="0" borderId="40" xfId="0" applyBorder="1"/>
    <xf numFmtId="0" fontId="6" fillId="0" borderId="41" xfId="0" applyFont="1" applyBorder="1"/>
    <xf numFmtId="0" fontId="0" fillId="0" borderId="42" xfId="0" applyBorder="1"/>
    <xf numFmtId="0" fontId="4" fillId="0" borderId="0" xfId="0" quotePrefix="1" applyFont="1" applyAlignment="1">
      <alignment horizont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8" xfId="0" applyFont="1" applyBorder="1"/>
    <xf numFmtId="0" fontId="0" fillId="0" borderId="10" xfId="0" quotePrefix="1" applyBorder="1"/>
    <xf numFmtId="0" fontId="1" fillId="0" borderId="1" xfId="0" applyFont="1" applyBorder="1" applyAlignment="1">
      <alignment wrapText="1"/>
    </xf>
    <xf numFmtId="10" fontId="0" fillId="0" borderId="22" xfId="0" applyNumberFormat="1" applyFill="1" applyBorder="1"/>
    <xf numFmtId="0" fontId="0" fillId="0" borderId="0" xfId="0" applyFill="1"/>
    <xf numFmtId="49" fontId="4" fillId="0" borderId="1" xfId="0" quotePrefix="1" applyNumberFormat="1" applyFont="1" applyBorder="1" applyAlignment="1">
      <alignment horizontal="center"/>
    </xf>
    <xf numFmtId="0" fontId="8" fillId="0" borderId="0" xfId="0" applyFont="1" applyAlignment="1">
      <alignment horizontal="center"/>
    </xf>
    <xf numFmtId="0" fontId="5" fillId="0" borderId="18" xfId="0" applyFont="1" applyBorder="1" applyAlignment="1">
      <alignment horizontal="center" wrapText="1"/>
    </xf>
    <xf numFmtId="0" fontId="0" fillId="0" borderId="0" xfId="0" applyFill="1" applyBorder="1"/>
    <xf numFmtId="0" fontId="0" fillId="0" borderId="0" xfId="0"/>
    <xf numFmtId="0" fontId="4" fillId="0" borderId="7" xfId="0" applyFont="1" applyBorder="1" applyAlignment="1">
      <alignment horizontal="left" wrapText="1"/>
    </xf>
    <xf numFmtId="0" fontId="18" fillId="0" borderId="0" xfId="0" applyFont="1" applyAlignment="1">
      <alignment horizontal="left" vertical="center" indent="1"/>
    </xf>
    <xf numFmtId="0" fontId="15" fillId="0" borderId="0" xfId="0" applyFont="1"/>
    <xf numFmtId="0" fontId="4" fillId="0" borderId="1" xfId="0" quotePrefix="1" applyFont="1" applyBorder="1"/>
    <xf numFmtId="49" fontId="0" fillId="0" borderId="0" xfId="0" applyNumberFormat="1" applyAlignment="1">
      <alignment horizontal="center"/>
    </xf>
    <xf numFmtId="0" fontId="8" fillId="0" borderId="0" xfId="0" applyFont="1" applyAlignment="1">
      <alignment horizontal="center"/>
    </xf>
    <xf numFmtId="0" fontId="0" fillId="0" borderId="0" xfId="0" applyFill="1" applyBorder="1"/>
    <xf numFmtId="0" fontId="0" fillId="0" borderId="0" xfId="0"/>
    <xf numFmtId="0" fontId="0" fillId="0" borderId="1" xfId="0" applyBorder="1"/>
    <xf numFmtId="0" fontId="0" fillId="0" borderId="3" xfId="0" applyBorder="1"/>
    <xf numFmtId="0" fontId="0" fillId="0" borderId="0" xfId="0" applyAlignment="1">
      <alignment horizontal="right"/>
    </xf>
    <xf numFmtId="0" fontId="5" fillId="0" borderId="2" xfId="0" applyFont="1" applyBorder="1"/>
    <xf numFmtId="0" fontId="2" fillId="0" borderId="0" xfId="0" applyFont="1"/>
    <xf numFmtId="0" fontId="0" fillId="0" borderId="0" xfId="0" applyFill="1" applyBorder="1"/>
    <xf numFmtId="0" fontId="5" fillId="0" borderId="20" xfId="0" applyFont="1" applyBorder="1" applyAlignment="1">
      <alignment horizontal="center" wrapText="1"/>
    </xf>
    <xf numFmtId="14" fontId="0" fillId="0" borderId="1" xfId="0" applyNumberFormat="1" applyBorder="1"/>
    <xf numFmtId="3" fontId="0" fillId="0" borderId="1" xfId="0" applyNumberFormat="1" applyBorder="1"/>
    <xf numFmtId="0" fontId="0" fillId="0" borderId="1" xfId="0" applyBorder="1" applyAlignment="1">
      <alignment horizontal="right"/>
    </xf>
    <xf numFmtId="165" fontId="0" fillId="0" borderId="1" xfId="0" applyNumberFormat="1" applyBorder="1"/>
    <xf numFmtId="14" fontId="0" fillId="0" borderId="1" xfId="0" applyNumberFormat="1" applyBorder="1" applyAlignment="1">
      <alignment horizontal="right"/>
    </xf>
    <xf numFmtId="10" fontId="1" fillId="0" borderId="0" xfId="0" quotePrefix="1" applyNumberFormat="1" applyFont="1" applyAlignment="1">
      <alignment horizontal="center"/>
    </xf>
    <xf numFmtId="164" fontId="0" fillId="0" borderId="0" xfId="0" quotePrefix="1" applyNumberFormat="1" applyBorder="1" applyAlignment="1">
      <alignment horizontal="center"/>
    </xf>
    <xf numFmtId="164" fontId="0" fillId="0" borderId="31" xfId="0" quotePrefix="1" applyNumberFormat="1" applyBorder="1" applyAlignment="1">
      <alignment horizontal="center"/>
    </xf>
    <xf numFmtId="164" fontId="0" fillId="0" borderId="50" xfId="0" applyNumberFormat="1" applyBorder="1"/>
    <xf numFmtId="0" fontId="0" fillId="0" borderId="0" xfId="0"/>
    <xf numFmtId="0" fontId="8" fillId="0" borderId="0" xfId="0" applyFont="1" applyAlignment="1">
      <alignment horizontal="center"/>
    </xf>
    <xf numFmtId="0" fontId="0" fillId="0" borderId="0" xfId="0" applyAlignment="1">
      <alignment horizontal="center"/>
    </xf>
    <xf numFmtId="0" fontId="0" fillId="0" borderId="3" xfId="0" applyBorder="1"/>
    <xf numFmtId="0" fontId="0" fillId="0" borderId="1" xfId="0" applyBorder="1"/>
    <xf numFmtId="0" fontId="5" fillId="0" borderId="2" xfId="0" applyFont="1" applyBorder="1"/>
    <xf numFmtId="0" fontId="2" fillId="0" borderId="0" xfId="0" applyFont="1"/>
    <xf numFmtId="0" fontId="0" fillId="0" borderId="0" xfId="0"/>
    <xf numFmtId="0" fontId="5" fillId="0" borderId="0" xfId="0" applyFont="1" applyAlignment="1">
      <alignment horizontal="left" vertical="center"/>
    </xf>
    <xf numFmtId="0" fontId="0" fillId="0" borderId="0" xfId="0" applyAlignment="1">
      <alignment horizontal="center" vertical="center"/>
    </xf>
    <xf numFmtId="0" fontId="0" fillId="0" borderId="3" xfId="0" applyFill="1" applyBorder="1" applyAlignment="1"/>
    <xf numFmtId="0" fontId="5" fillId="0" borderId="10" xfId="0" applyFont="1" applyFill="1" applyBorder="1" applyAlignment="1"/>
    <xf numFmtId="0" fontId="8" fillId="0" borderId="0" xfId="0" applyFont="1" applyAlignment="1"/>
    <xf numFmtId="0" fontId="0" fillId="0" borderId="0" xfId="0" applyAlignment="1"/>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4" xfId="0" quotePrefix="1" applyFont="1" applyFill="1" applyBorder="1" applyAlignment="1">
      <alignment horizontal="left" vertical="center"/>
    </xf>
    <xf numFmtId="0" fontId="0" fillId="0" borderId="12" xfId="0" applyFill="1" applyBorder="1" applyAlignment="1">
      <alignment horizontal="left" vertical="center"/>
    </xf>
    <xf numFmtId="0" fontId="0" fillId="0" borderId="5" xfId="0" applyFill="1" applyBorder="1" applyAlignment="1">
      <alignment horizontal="left" vertical="center"/>
    </xf>
    <xf numFmtId="0" fontId="0" fillId="0" borderId="8" xfId="0" applyFill="1" applyBorder="1" applyAlignment="1">
      <alignment horizontal="left" vertical="center"/>
    </xf>
    <xf numFmtId="0" fontId="0" fillId="0" borderId="11" xfId="0" applyFill="1" applyBorder="1" applyAlignment="1">
      <alignment horizontal="left" vertical="center"/>
    </xf>
    <xf numFmtId="0" fontId="0" fillId="0" borderId="9" xfId="0" applyFill="1" applyBorder="1" applyAlignment="1">
      <alignment horizontal="left" vertical="center"/>
    </xf>
    <xf numFmtId="0" fontId="4" fillId="0" borderId="2" xfId="0" quotePrefix="1" applyFont="1" applyFill="1" applyBorder="1" applyAlignment="1">
      <alignment horizontal="left" vertical="center"/>
    </xf>
    <xf numFmtId="0" fontId="0" fillId="0" borderId="10" xfId="0" applyFill="1" applyBorder="1" applyAlignment="1">
      <alignment horizontal="left" vertical="center"/>
    </xf>
    <xf numFmtId="0" fontId="0" fillId="0" borderId="3" xfId="0" applyFill="1" applyBorder="1" applyAlignment="1">
      <alignment horizontal="left"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8" fillId="0" borderId="0" xfId="0" applyFont="1" applyFill="1" applyBorder="1" applyAlignment="1">
      <alignment horizontal="center"/>
    </xf>
    <xf numFmtId="0" fontId="5" fillId="0" borderId="10"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0" borderId="2" xfId="0" quotePrefix="1" applyFont="1" applyFill="1" applyBorder="1" applyAlignment="1">
      <alignment horizontal="center"/>
    </xf>
    <xf numFmtId="0" fontId="0" fillId="0" borderId="10" xfId="0" quotePrefix="1" applyFont="1" applyFill="1" applyBorder="1" applyAlignment="1">
      <alignment horizontal="center"/>
    </xf>
    <xf numFmtId="0" fontId="0" fillId="0" borderId="3" xfId="0" applyFill="1" applyBorder="1" applyAlignment="1">
      <alignment horizontal="center"/>
    </xf>
    <xf numFmtId="0" fontId="4" fillId="0" borderId="10" xfId="0" quotePrefix="1" applyFont="1" applyFill="1" applyBorder="1" applyAlignment="1">
      <alignment horizontal="left" vertical="center"/>
    </xf>
    <xf numFmtId="0" fontId="4" fillId="0" borderId="3" xfId="0" quotePrefix="1" applyFont="1" applyFill="1" applyBorder="1" applyAlignment="1">
      <alignment horizontal="left" vertical="center"/>
    </xf>
    <xf numFmtId="0" fontId="8" fillId="0" borderId="0" xfId="0" applyFont="1" applyAlignment="1">
      <alignment horizontal="center"/>
    </xf>
    <xf numFmtId="0" fontId="4" fillId="0" borderId="38" xfId="0" applyFont="1" applyBorder="1" applyAlignment="1">
      <alignment horizontal="left" wrapText="1"/>
    </xf>
    <xf numFmtId="0" fontId="0" fillId="0" borderId="38" xfId="0" applyBorder="1"/>
    <xf numFmtId="164" fontId="1" fillId="0" borderId="20" xfId="0" quotePrefix="1" applyNumberFormat="1" applyFont="1" applyBorder="1" applyAlignment="1">
      <alignment horizontal="center"/>
    </xf>
    <xf numFmtId="0" fontId="1" fillId="0" borderId="1" xfId="0" applyFont="1" applyBorder="1"/>
    <xf numFmtId="0" fontId="4" fillId="0" borderId="2"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0" fillId="0" borderId="2" xfId="0" applyBorder="1"/>
    <xf numFmtId="0" fontId="0" fillId="0" borderId="15" xfId="0" applyBorder="1"/>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4" fillId="0" borderId="0" xfId="0" applyFont="1" applyAlignment="1">
      <alignment horizontal="left" wrapText="1"/>
    </xf>
    <xf numFmtId="0" fontId="0" fillId="0" borderId="0" xfId="0"/>
    <xf numFmtId="0" fontId="0" fillId="0" borderId="11" xfId="0" applyBorder="1"/>
    <xf numFmtId="0" fontId="4" fillId="0" borderId="6" xfId="0" applyFont="1" applyBorder="1" applyAlignment="1">
      <alignment wrapText="1"/>
    </xf>
    <xf numFmtId="0" fontId="0" fillId="0" borderId="6" xfId="0" applyBorder="1"/>
    <xf numFmtId="0" fontId="0" fillId="0" borderId="12" xfId="0" applyBorder="1"/>
    <xf numFmtId="0" fontId="0" fillId="0" borderId="0" xfId="0" applyFont="1" applyAlignment="1">
      <alignment wrapText="1"/>
    </xf>
    <xf numFmtId="164" fontId="1" fillId="0" borderId="27" xfId="0" quotePrefix="1" applyNumberFormat="1" applyFont="1" applyBorder="1" applyAlignment="1">
      <alignment horizontal="center"/>
    </xf>
    <xf numFmtId="0" fontId="1" fillId="0" borderId="47" xfId="0" applyFont="1" applyBorder="1"/>
    <xf numFmtId="10" fontId="1" fillId="0" borderId="30" xfId="0" quotePrefix="1" applyNumberFormat="1" applyFont="1" applyBorder="1" applyAlignment="1">
      <alignment horizontal="center"/>
    </xf>
    <xf numFmtId="0" fontId="1" fillId="0" borderId="48" xfId="0" applyFont="1" applyBorder="1"/>
    <xf numFmtId="0" fontId="2" fillId="0" borderId="0" xfId="0" applyFont="1" applyFill="1" applyBorder="1"/>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0" fillId="0" borderId="10" xfId="0" quotePrefix="1" applyFill="1" applyBorder="1" applyAlignment="1">
      <alignment horizontal="center"/>
    </xf>
    <xf numFmtId="0" fontId="0" fillId="0" borderId="10" xfId="0" applyFill="1" applyBorder="1"/>
    <xf numFmtId="0" fontId="0" fillId="0" borderId="32" xfId="0" applyBorder="1"/>
    <xf numFmtId="0" fontId="0" fillId="0" borderId="33" xfId="0" applyBorder="1"/>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39" xfId="0" applyBorder="1"/>
    <xf numFmtId="0" fontId="0" fillId="0" borderId="8" xfId="0" applyBorder="1"/>
    <xf numFmtId="0" fontId="0" fillId="0" borderId="14" xfId="0" applyBorder="1"/>
    <xf numFmtId="0" fontId="4" fillId="0" borderId="6" xfId="0" applyFont="1" applyFill="1" applyBorder="1" applyAlignment="1">
      <alignment wrapText="1"/>
    </xf>
    <xf numFmtId="0" fontId="0" fillId="0" borderId="0" xfId="0" applyFill="1" applyBorder="1"/>
    <xf numFmtId="0" fontId="0" fillId="0" borderId="11" xfId="0" applyFill="1" applyBorder="1"/>
    <xf numFmtId="0" fontId="10" fillId="0" borderId="49" xfId="0" applyFont="1" applyBorder="1" applyAlignment="1">
      <alignment vertical="top"/>
    </xf>
    <xf numFmtId="0" fontId="0" fillId="0" borderId="46" xfId="0" applyBorder="1" applyAlignment="1">
      <alignment vertical="top"/>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13" fillId="0" borderId="6" xfId="0" quotePrefix="1" applyFont="1" applyBorder="1" applyAlignment="1">
      <alignment horizontal="center" wrapText="1"/>
    </xf>
    <xf numFmtId="0" fontId="0" fillId="0" borderId="6" xfId="0" applyBorder="1" applyAlignment="1">
      <alignment horizontal="center" wrapText="1"/>
    </xf>
    <xf numFmtId="0" fontId="0" fillId="0" borderId="0" xfId="0" applyAlignment="1">
      <alignment horizontal="center"/>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0" fillId="0" borderId="0" xfId="0" applyAlignment="1">
      <alignment wrapText="1"/>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0" fillId="0" borderId="11" xfId="0" quotePrefix="1" applyBorder="1" applyAlignment="1">
      <alignment horizontal="center"/>
    </xf>
    <xf numFmtId="0" fontId="0" fillId="0" borderId="10" xfId="0" applyBorder="1"/>
    <xf numFmtId="14" fontId="0" fillId="0" borderId="10" xfId="0" quotePrefix="1" applyNumberFormat="1" applyBorder="1" applyAlignment="1">
      <alignment horizontal="center"/>
    </xf>
    <xf numFmtId="0" fontId="4" fillId="0" borderId="7" xfId="0" applyFont="1" applyBorder="1" applyAlignment="1">
      <alignment horizontal="left" wrapText="1"/>
    </xf>
    <xf numFmtId="0" fontId="4" fillId="0" borderId="45" xfId="0" applyFont="1" applyBorder="1" applyAlignment="1">
      <alignment horizontal="left" wrapText="1"/>
    </xf>
    <xf numFmtId="0" fontId="0" fillId="0" borderId="45" xfId="0" applyBorder="1"/>
    <xf numFmtId="0" fontId="4" fillId="0" borderId="4" xfId="0" applyFont="1" applyBorder="1" applyAlignment="1">
      <alignment horizontal="left" wrapText="1"/>
    </xf>
    <xf numFmtId="0" fontId="0" fillId="0" borderId="5" xfId="0" applyBorder="1"/>
    <xf numFmtId="0" fontId="0" fillId="0" borderId="9" xfId="0" applyBorder="1"/>
    <xf numFmtId="0" fontId="0" fillId="0" borderId="7" xfId="0" applyBorder="1"/>
    <xf numFmtId="0" fontId="0" fillId="0" borderId="3" xfId="0" applyBorder="1"/>
    <xf numFmtId="0" fontId="8" fillId="0" borderId="0" xfId="0" applyFont="1" applyAlignment="1">
      <alignment horizontal="right"/>
    </xf>
    <xf numFmtId="0" fontId="4" fillId="0" borderId="2" xfId="0" quotePrefix="1" applyNumberFormat="1" applyFont="1" applyFill="1" applyBorder="1" applyAlignment="1">
      <alignment horizontal="center" wrapText="1"/>
    </xf>
    <xf numFmtId="0" fontId="4" fillId="0" borderId="10" xfId="0" quotePrefix="1" applyNumberFormat="1" applyFont="1" applyFill="1" applyBorder="1" applyAlignment="1">
      <alignment horizontal="center" wrapText="1"/>
    </xf>
    <xf numFmtId="0" fontId="4" fillId="0" borderId="3" xfId="0" quotePrefix="1" applyNumberFormat="1" applyFont="1" applyFill="1" applyBorder="1" applyAlignment="1">
      <alignment horizontal="center" wrapText="1"/>
    </xf>
    <xf numFmtId="0" fontId="0" fillId="0" borderId="3" xfId="0" applyNumberFormat="1" applyFill="1" applyBorder="1" applyAlignment="1">
      <alignment horizontal="center" wrapText="1"/>
    </xf>
    <xf numFmtId="0" fontId="0" fillId="0" borderId="4" xfId="0" quotePrefix="1" applyNumberFormat="1" applyFill="1" applyBorder="1" applyAlignment="1">
      <alignment horizontal="right"/>
    </xf>
    <xf numFmtId="0" fontId="0" fillId="0" borderId="12" xfId="0" applyNumberFormat="1" applyFill="1" applyBorder="1"/>
    <xf numFmtId="0" fontId="0" fillId="0" borderId="5" xfId="0" applyNumberFormat="1" applyFill="1" applyBorder="1"/>
    <xf numFmtId="0" fontId="0" fillId="0" borderId="8" xfId="0" applyNumberFormat="1" applyFill="1" applyBorder="1"/>
    <xf numFmtId="0" fontId="0" fillId="0" borderId="11" xfId="0" applyNumberFormat="1" applyFill="1" applyBorder="1"/>
    <xf numFmtId="0" fontId="0" fillId="0" borderId="9" xfId="0" applyNumberFormat="1" applyFill="1" applyBorder="1"/>
    <xf numFmtId="0" fontId="2" fillId="0" borderId="0" xfId="0" applyFont="1"/>
    <xf numFmtId="0" fontId="5" fillId="0" borderId="4" xfId="0" applyFont="1" applyBorder="1" applyAlignment="1">
      <alignment horizontal="left"/>
    </xf>
    <xf numFmtId="0" fontId="5" fillId="0" borderId="3" xfId="0" applyFont="1" applyBorder="1" applyAlignment="1">
      <alignment horizontal="left"/>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4" fillId="0" borderId="3" xfId="0" quotePrefix="1" applyFont="1" applyBorder="1" applyAlignment="1">
      <alignment horizontal="left" wrapText="1"/>
    </xf>
    <xf numFmtId="0" fontId="0" fillId="0" borderId="0" xfId="0" applyAlignment="1">
      <alignment horizontal="left"/>
    </xf>
    <xf numFmtId="0" fontId="4" fillId="0" borderId="2" xfId="0" quotePrefix="1" applyNumberFormat="1" applyFont="1" applyBorder="1" applyAlignment="1">
      <alignment horizontal="center"/>
    </xf>
    <xf numFmtId="0" fontId="0" fillId="0" borderId="3"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522194</xdr:colOff>
      <xdr:row>50</xdr:row>
      <xdr:rowOff>169211</xdr:rowOff>
    </xdr:from>
    <xdr:ext cx="1442434" cy="445606"/>
    <xdr:pic>
      <xdr:nvPicPr>
        <xdr:cNvPr id="3" name="Picture 2">
          <a:extLst>
            <a:ext uri="{FF2B5EF4-FFF2-40B4-BE49-F238E27FC236}">
              <a16:creationId xmlns:a16="http://schemas.microsoft.com/office/drawing/2014/main" id="{4BD1BB59-A679-4421-B4CE-4D6E08F97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6594" y="13304186"/>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66F45BC6-5839-4BC7-A2B4-625D3D1E6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6" y="6858000"/>
          <a:ext cx="1879936" cy="5905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0"/>
  <sheetViews>
    <sheetView tabSelected="1" topLeftCell="A40" zoomScaleNormal="100" zoomScaleSheetLayoutView="98" workbookViewId="0">
      <selection activeCell="C20" sqref="C20"/>
    </sheetView>
  </sheetViews>
  <sheetFormatPr defaultRowHeight="15"/>
  <cols>
    <col min="1" max="1" width="24.42578125" style="20" customWidth="1"/>
    <col min="2" max="2" width="29.5703125" style="20" customWidth="1"/>
    <col min="3" max="3" width="20.5703125" style="20" customWidth="1"/>
    <col min="4" max="4" width="16.85546875" style="20" customWidth="1"/>
    <col min="5" max="5" width="15.28515625" style="20" customWidth="1"/>
    <col min="6" max="6" width="16.7109375" style="20" customWidth="1"/>
    <col min="7" max="7" width="18.5703125" style="20" customWidth="1"/>
    <col min="8" max="8" width="16.7109375" style="20" customWidth="1"/>
    <col min="9" max="9" width="17.140625" style="20" customWidth="1"/>
    <col min="10" max="10" width="17.42578125" style="20" customWidth="1"/>
    <col min="11" max="13" width="9.140625" style="20"/>
    <col min="14" max="14" width="0" style="20" hidden="1" customWidth="1"/>
    <col min="15" max="16384" width="9.140625" style="20"/>
  </cols>
  <sheetData>
    <row r="1" spans="1:14" ht="18.75">
      <c r="A1" s="16" t="s">
        <v>50</v>
      </c>
      <c r="B1" s="1"/>
      <c r="C1" s="1"/>
      <c r="D1" s="1"/>
      <c r="E1" s="14"/>
      <c r="F1" s="14"/>
      <c r="G1" s="14"/>
      <c r="H1" s="26" t="s">
        <v>44</v>
      </c>
      <c r="I1" s="27"/>
      <c r="J1" s="186" t="s">
        <v>82</v>
      </c>
      <c r="K1" s="14"/>
    </row>
    <row r="2" spans="1:14" ht="15.75">
      <c r="A2" s="14"/>
      <c r="B2" s="14"/>
      <c r="C2" s="14"/>
      <c r="D2" s="14"/>
      <c r="E2" s="14"/>
      <c r="F2" s="14"/>
      <c r="G2" s="14"/>
      <c r="H2" s="25" t="s">
        <v>45</v>
      </c>
      <c r="I2" s="27"/>
      <c r="J2" s="187"/>
      <c r="K2" s="14"/>
    </row>
    <row r="3" spans="1:14" ht="21">
      <c r="A3" s="199" t="s">
        <v>0</v>
      </c>
      <c r="B3" s="199"/>
      <c r="C3" s="199"/>
      <c r="D3" s="199"/>
      <c r="E3" s="199"/>
      <c r="F3" s="199"/>
      <c r="G3" s="199"/>
      <c r="H3" s="199"/>
      <c r="I3" s="199"/>
      <c r="J3" s="199"/>
      <c r="K3" s="14"/>
    </row>
    <row r="4" spans="1:14" ht="17.45" customHeight="1">
      <c r="A4" s="199" t="s">
        <v>124</v>
      </c>
      <c r="B4" s="199"/>
      <c r="C4" s="199"/>
      <c r="D4" s="199"/>
      <c r="E4" s="199"/>
      <c r="F4" s="199"/>
      <c r="G4" s="199"/>
      <c r="H4" s="199"/>
      <c r="I4" s="199"/>
      <c r="J4" s="199"/>
      <c r="K4" s="14"/>
    </row>
    <row r="5" spans="1:14" ht="19.5" customHeight="1">
      <c r="A5" s="184"/>
      <c r="B5" s="185"/>
      <c r="C5" s="207" t="s">
        <v>125</v>
      </c>
      <c r="D5" s="207"/>
      <c r="E5" s="207"/>
      <c r="F5" s="207"/>
      <c r="G5" s="207"/>
      <c r="H5" s="144"/>
      <c r="I5" s="72" t="s">
        <v>98</v>
      </c>
      <c r="J5" s="151" t="s">
        <v>84</v>
      </c>
      <c r="K5" s="14"/>
    </row>
    <row r="6" spans="1:14" ht="17.45" customHeight="1">
      <c r="A6" s="7"/>
      <c r="B6" s="14"/>
      <c r="C6" s="14"/>
      <c r="D6" s="14"/>
      <c r="E6" s="14"/>
      <c r="F6" s="14"/>
      <c r="G6" s="14"/>
      <c r="H6" s="15"/>
      <c r="I6" s="15" t="s">
        <v>20</v>
      </c>
      <c r="J6" s="28" t="s">
        <v>84</v>
      </c>
      <c r="K6" s="14"/>
    </row>
    <row r="7" spans="1:14" ht="17.45" customHeight="1">
      <c r="A7" s="7"/>
      <c r="B7" s="7"/>
      <c r="C7" s="7"/>
      <c r="D7" s="7"/>
      <c r="E7" s="14"/>
      <c r="F7" s="7"/>
      <c r="G7" s="14"/>
      <c r="H7" s="15"/>
      <c r="I7" s="15" t="s">
        <v>24</v>
      </c>
      <c r="J7" s="28" t="s">
        <v>84</v>
      </c>
      <c r="K7" s="14"/>
    </row>
    <row r="8" spans="1:14" ht="15.75">
      <c r="A8" s="2" t="s">
        <v>9</v>
      </c>
      <c r="B8" s="1"/>
      <c r="C8" s="1"/>
      <c r="D8" s="1"/>
      <c r="E8" s="14"/>
      <c r="F8" s="14"/>
      <c r="G8" s="14"/>
      <c r="H8" s="14"/>
      <c r="I8" s="14"/>
      <c r="J8" s="14"/>
      <c r="K8" s="14"/>
    </row>
    <row r="9" spans="1:14" ht="15.75">
      <c r="A9" s="29" t="s">
        <v>1</v>
      </c>
      <c r="B9" s="21"/>
      <c r="C9" s="194" t="s">
        <v>84</v>
      </c>
      <c r="D9" s="205"/>
      <c r="E9" s="206"/>
      <c r="F9" s="3" t="s">
        <v>3</v>
      </c>
      <c r="G9" s="4"/>
      <c r="H9" s="194" t="s">
        <v>84</v>
      </c>
      <c r="I9" s="195"/>
      <c r="J9" s="196"/>
      <c r="K9" s="14"/>
    </row>
    <row r="10" spans="1:14" ht="31.9" customHeight="1">
      <c r="A10" s="30" t="s">
        <v>2</v>
      </c>
      <c r="B10" s="22"/>
      <c r="C10" s="194" t="s">
        <v>84</v>
      </c>
      <c r="D10" s="205"/>
      <c r="E10" s="196"/>
      <c r="F10" s="31" t="s">
        <v>4</v>
      </c>
      <c r="G10" s="32"/>
      <c r="H10" s="194" t="s">
        <v>84</v>
      </c>
      <c r="I10" s="195"/>
      <c r="J10" s="196"/>
      <c r="K10" s="14"/>
    </row>
    <row r="11" spans="1:14" ht="46.15" customHeight="1">
      <c r="A11" s="200" t="s">
        <v>5</v>
      </c>
      <c r="B11" s="201"/>
      <c r="C11" s="212" t="s">
        <v>84</v>
      </c>
      <c r="D11" s="213"/>
      <c r="E11" s="196"/>
      <c r="F11" s="197" t="s">
        <v>6</v>
      </c>
      <c r="G11" s="198"/>
      <c r="H11" s="212" t="s">
        <v>84</v>
      </c>
      <c r="I11" s="195"/>
      <c r="J11" s="196"/>
      <c r="K11" s="14"/>
    </row>
    <row r="12" spans="1:14" ht="15.75">
      <c r="A12" s="29" t="s">
        <v>19</v>
      </c>
      <c r="B12" s="21"/>
      <c r="C12" s="194" t="s">
        <v>84</v>
      </c>
      <c r="D12" s="205"/>
      <c r="E12" s="196"/>
      <c r="F12" s="14"/>
      <c r="G12" s="33"/>
      <c r="H12" s="33"/>
      <c r="I12" s="33"/>
      <c r="J12" s="33"/>
      <c r="K12" s="14"/>
      <c r="N12" s="34" t="s">
        <v>58</v>
      </c>
    </row>
    <row r="13" spans="1:14" ht="18.75" customHeight="1">
      <c r="A13" s="17" t="s">
        <v>11</v>
      </c>
      <c r="B13" s="5"/>
      <c r="C13" s="194" t="s">
        <v>84</v>
      </c>
      <c r="D13" s="205"/>
      <c r="E13" s="196"/>
      <c r="F13" s="2" t="s">
        <v>29</v>
      </c>
      <c r="G13" s="1"/>
      <c r="H13" s="1"/>
      <c r="I13" s="1"/>
      <c r="J13" s="33"/>
      <c r="K13" s="14"/>
      <c r="N13" s="34" t="s">
        <v>59</v>
      </c>
    </row>
    <row r="14" spans="1:14" ht="17.25" customHeight="1">
      <c r="A14" s="14"/>
      <c r="B14" s="14"/>
      <c r="C14" s="14"/>
      <c r="D14" s="14"/>
      <c r="E14" s="14"/>
      <c r="F14" s="3" t="s">
        <v>64</v>
      </c>
      <c r="G14" s="4"/>
      <c r="H14" s="194" t="s">
        <v>84</v>
      </c>
      <c r="I14" s="195"/>
      <c r="J14" s="196"/>
      <c r="K14" s="14"/>
    </row>
    <row r="15" spans="1:14" ht="15.75">
      <c r="A15" s="2" t="s">
        <v>8</v>
      </c>
      <c r="B15" s="1"/>
      <c r="C15" s="1"/>
      <c r="D15" s="1"/>
      <c r="E15" s="14"/>
      <c r="F15" s="3" t="s">
        <v>12</v>
      </c>
      <c r="G15" s="4"/>
      <c r="H15" s="194" t="s">
        <v>84</v>
      </c>
      <c r="I15" s="195"/>
      <c r="J15" s="196"/>
      <c r="K15" s="14"/>
    </row>
    <row r="16" spans="1:14" ht="15.75">
      <c r="A16" s="29" t="s">
        <v>60</v>
      </c>
      <c r="B16" s="23"/>
      <c r="C16" s="24" t="s">
        <v>61</v>
      </c>
      <c r="D16" s="183"/>
      <c r="E16" s="182"/>
      <c r="F16" s="3" t="s">
        <v>21</v>
      </c>
      <c r="G16" s="4"/>
      <c r="H16" s="194" t="s">
        <v>84</v>
      </c>
      <c r="I16" s="195"/>
      <c r="J16" s="196"/>
      <c r="K16" s="14"/>
    </row>
    <row r="17" spans="1:11" ht="15.75">
      <c r="A17" s="29" t="s">
        <v>108</v>
      </c>
      <c r="B17" s="21"/>
      <c r="C17" s="202" t="s">
        <v>84</v>
      </c>
      <c r="D17" s="203"/>
      <c r="E17" s="204"/>
      <c r="F17" s="3" t="s">
        <v>63</v>
      </c>
      <c r="G17" s="4"/>
      <c r="H17" s="194" t="s">
        <v>84</v>
      </c>
      <c r="I17" s="195"/>
      <c r="J17" s="196"/>
      <c r="K17" s="14"/>
    </row>
    <row r="18" spans="1:11" ht="15.75">
      <c r="A18" s="29" t="s">
        <v>10</v>
      </c>
      <c r="B18" s="21"/>
      <c r="C18" s="202" t="s">
        <v>84</v>
      </c>
      <c r="D18" s="203"/>
      <c r="E18" s="204"/>
      <c r="F18" s="230" t="s">
        <v>13</v>
      </c>
      <c r="G18" s="231"/>
      <c r="H18" s="188" t="s">
        <v>84</v>
      </c>
      <c r="I18" s="189"/>
      <c r="J18" s="190"/>
      <c r="K18" s="14"/>
    </row>
    <row r="19" spans="1:11" ht="15.75">
      <c r="A19" s="17" t="s">
        <v>7</v>
      </c>
      <c r="B19" s="5"/>
      <c r="C19" s="202" t="s">
        <v>84</v>
      </c>
      <c r="D19" s="203"/>
      <c r="E19" s="204"/>
      <c r="F19" s="232"/>
      <c r="G19" s="233"/>
      <c r="H19" s="191"/>
      <c r="I19" s="192"/>
      <c r="J19" s="193"/>
      <c r="K19" s="14"/>
    </row>
    <row r="20" spans="1:11" ht="15.75">
      <c r="A20" s="8"/>
      <c r="B20" s="35"/>
      <c r="C20" s="33"/>
      <c r="D20" s="33"/>
      <c r="E20" s="33"/>
      <c r="F20" s="14"/>
      <c r="G20" s="14"/>
      <c r="H20" s="14"/>
      <c r="I20" s="14"/>
      <c r="J20" s="14"/>
      <c r="K20" s="14"/>
    </row>
    <row r="21" spans="1:11" ht="16.5" thickBot="1">
      <c r="A21" s="2" t="s">
        <v>26</v>
      </c>
      <c r="B21" s="1"/>
      <c r="C21" s="1"/>
      <c r="D21" s="1"/>
      <c r="E21" s="14"/>
      <c r="F21" s="14"/>
      <c r="G21" s="14"/>
      <c r="H21" s="14"/>
      <c r="I21" s="14"/>
      <c r="J21" s="14"/>
      <c r="K21" s="14"/>
    </row>
    <row r="22" spans="1:11" ht="48" thickBot="1">
      <c r="A22" s="145" t="s">
        <v>100</v>
      </c>
      <c r="B22" s="37" t="s">
        <v>31</v>
      </c>
      <c r="C22" s="37" t="s">
        <v>56</v>
      </c>
      <c r="D22" s="37" t="s">
        <v>62</v>
      </c>
      <c r="E22" s="37" t="s">
        <v>77</v>
      </c>
      <c r="F22" s="37" t="s">
        <v>78</v>
      </c>
      <c r="G22" s="36" t="s">
        <v>79</v>
      </c>
      <c r="H22" s="38" t="s">
        <v>43</v>
      </c>
      <c r="I22" s="37" t="s">
        <v>57</v>
      </c>
      <c r="J22" s="39" t="s">
        <v>80</v>
      </c>
      <c r="K22" s="14"/>
    </row>
    <row r="23" spans="1:11" ht="15.75" thickTop="1">
      <c r="A23" s="40"/>
      <c r="B23" s="41"/>
      <c r="C23" s="42"/>
      <c r="D23" s="141" t="e">
        <f>C23/$B$43</f>
        <v>#DIV/0!</v>
      </c>
      <c r="E23" s="141"/>
      <c r="F23" s="141"/>
      <c r="G23" s="141">
        <f>E23-F23</f>
        <v>0</v>
      </c>
      <c r="H23" s="43"/>
      <c r="I23" s="42"/>
      <c r="J23" s="44">
        <f>C23*G23</f>
        <v>0</v>
      </c>
      <c r="K23" s="14"/>
    </row>
    <row r="24" spans="1:11">
      <c r="A24" s="40"/>
      <c r="B24" s="41"/>
      <c r="C24" s="42"/>
      <c r="D24" s="141" t="e">
        <f t="shared" ref="D24:D37" si="0">C24/$B$43</f>
        <v>#DIV/0!</v>
      </c>
      <c r="E24" s="141"/>
      <c r="F24" s="141"/>
      <c r="G24" s="141">
        <f t="shared" ref="G24:G37" si="1">E24-F24</f>
        <v>0</v>
      </c>
      <c r="H24" s="43"/>
      <c r="I24" s="42"/>
      <c r="J24" s="44">
        <f t="shared" ref="J24:J37" si="2">C24*G24</f>
        <v>0</v>
      </c>
      <c r="K24" s="14"/>
    </row>
    <row r="25" spans="1:11">
      <c r="A25" s="40"/>
      <c r="B25" s="41"/>
      <c r="C25" s="42"/>
      <c r="D25" s="141" t="e">
        <f t="shared" si="0"/>
        <v>#DIV/0!</v>
      </c>
      <c r="E25" s="141"/>
      <c r="F25" s="141"/>
      <c r="G25" s="141">
        <f t="shared" si="1"/>
        <v>0</v>
      </c>
      <c r="H25" s="43"/>
      <c r="I25" s="42"/>
      <c r="J25" s="44">
        <f t="shared" si="2"/>
        <v>0</v>
      </c>
      <c r="K25" s="14"/>
    </row>
    <row r="26" spans="1:11">
      <c r="A26" s="40"/>
      <c r="B26" s="41"/>
      <c r="C26" s="42"/>
      <c r="D26" s="141" t="e">
        <f t="shared" si="0"/>
        <v>#DIV/0!</v>
      </c>
      <c r="E26" s="141"/>
      <c r="F26" s="141"/>
      <c r="G26" s="141">
        <f t="shared" si="1"/>
        <v>0</v>
      </c>
      <c r="H26" s="43"/>
      <c r="I26" s="42"/>
      <c r="J26" s="44">
        <f t="shared" si="2"/>
        <v>0</v>
      </c>
      <c r="K26" s="14"/>
    </row>
    <row r="27" spans="1:11">
      <c r="A27" s="40"/>
      <c r="B27" s="41"/>
      <c r="C27" s="42"/>
      <c r="D27" s="141" t="e">
        <f t="shared" si="0"/>
        <v>#DIV/0!</v>
      </c>
      <c r="E27" s="141"/>
      <c r="F27" s="141"/>
      <c r="G27" s="141">
        <f t="shared" si="1"/>
        <v>0</v>
      </c>
      <c r="H27" s="43"/>
      <c r="I27" s="42"/>
      <c r="J27" s="44">
        <f t="shared" si="2"/>
        <v>0</v>
      </c>
      <c r="K27" s="14"/>
    </row>
    <row r="28" spans="1:11">
      <c r="A28" s="40"/>
      <c r="B28" s="41"/>
      <c r="C28" s="42"/>
      <c r="D28" s="141" t="e">
        <f t="shared" si="0"/>
        <v>#DIV/0!</v>
      </c>
      <c r="E28" s="141"/>
      <c r="F28" s="141"/>
      <c r="G28" s="141">
        <f t="shared" si="1"/>
        <v>0</v>
      </c>
      <c r="H28" s="43"/>
      <c r="I28" s="42"/>
      <c r="J28" s="44">
        <f t="shared" si="2"/>
        <v>0</v>
      </c>
      <c r="K28" s="14"/>
    </row>
    <row r="29" spans="1:11">
      <c r="A29" s="40"/>
      <c r="B29" s="41"/>
      <c r="C29" s="42"/>
      <c r="D29" s="141" t="e">
        <f t="shared" si="0"/>
        <v>#DIV/0!</v>
      </c>
      <c r="E29" s="141"/>
      <c r="F29" s="141"/>
      <c r="G29" s="141">
        <f t="shared" si="1"/>
        <v>0</v>
      </c>
      <c r="H29" s="43"/>
      <c r="I29" s="42"/>
      <c r="J29" s="44">
        <f t="shared" si="2"/>
        <v>0</v>
      </c>
      <c r="K29" s="14"/>
    </row>
    <row r="30" spans="1:11">
      <c r="A30" s="40"/>
      <c r="B30" s="41"/>
      <c r="C30" s="42"/>
      <c r="D30" s="141" t="e">
        <f t="shared" si="0"/>
        <v>#DIV/0!</v>
      </c>
      <c r="E30" s="141"/>
      <c r="F30" s="141"/>
      <c r="G30" s="141">
        <f t="shared" si="1"/>
        <v>0</v>
      </c>
      <c r="H30" s="43"/>
      <c r="I30" s="42"/>
      <c r="J30" s="44">
        <f>C30*G30</f>
        <v>0</v>
      </c>
      <c r="K30" s="14"/>
    </row>
    <row r="31" spans="1:11">
      <c r="A31" s="40"/>
      <c r="B31" s="41"/>
      <c r="C31" s="42"/>
      <c r="D31" s="141" t="e">
        <f t="shared" si="0"/>
        <v>#DIV/0!</v>
      </c>
      <c r="E31" s="141"/>
      <c r="F31" s="141"/>
      <c r="G31" s="141">
        <f t="shared" si="1"/>
        <v>0</v>
      </c>
      <c r="H31" s="43"/>
      <c r="I31" s="42"/>
      <c r="J31" s="44">
        <f t="shared" si="2"/>
        <v>0</v>
      </c>
      <c r="K31" s="14"/>
    </row>
    <row r="32" spans="1:11">
      <c r="A32" s="40"/>
      <c r="B32" s="41"/>
      <c r="C32" s="42"/>
      <c r="D32" s="141" t="e">
        <f t="shared" si="0"/>
        <v>#DIV/0!</v>
      </c>
      <c r="E32" s="141"/>
      <c r="F32" s="141"/>
      <c r="G32" s="141">
        <f t="shared" si="1"/>
        <v>0</v>
      </c>
      <c r="H32" s="43"/>
      <c r="I32" s="42"/>
      <c r="J32" s="44">
        <f t="shared" si="2"/>
        <v>0</v>
      </c>
      <c r="K32" s="14"/>
    </row>
    <row r="33" spans="1:11">
      <c r="A33" s="40"/>
      <c r="B33" s="41"/>
      <c r="C33" s="42"/>
      <c r="D33" s="141" t="e">
        <f t="shared" si="0"/>
        <v>#DIV/0!</v>
      </c>
      <c r="E33" s="141"/>
      <c r="F33" s="141"/>
      <c r="G33" s="141">
        <f t="shared" si="1"/>
        <v>0</v>
      </c>
      <c r="H33" s="43"/>
      <c r="I33" s="42"/>
      <c r="J33" s="44">
        <f t="shared" si="2"/>
        <v>0</v>
      </c>
      <c r="K33" s="14"/>
    </row>
    <row r="34" spans="1:11">
      <c r="A34" s="40"/>
      <c r="B34" s="41"/>
      <c r="C34" s="42"/>
      <c r="D34" s="141" t="e">
        <f t="shared" si="0"/>
        <v>#DIV/0!</v>
      </c>
      <c r="E34" s="141"/>
      <c r="F34" s="141"/>
      <c r="G34" s="141">
        <f t="shared" si="1"/>
        <v>0</v>
      </c>
      <c r="H34" s="43"/>
      <c r="I34" s="42"/>
      <c r="J34" s="44">
        <f t="shared" si="2"/>
        <v>0</v>
      </c>
      <c r="K34" s="14"/>
    </row>
    <row r="35" spans="1:11">
      <c r="A35" s="40"/>
      <c r="B35" s="41"/>
      <c r="C35" s="42"/>
      <c r="D35" s="141" t="e">
        <f t="shared" si="0"/>
        <v>#DIV/0!</v>
      </c>
      <c r="E35" s="141"/>
      <c r="F35" s="141"/>
      <c r="G35" s="141">
        <f t="shared" si="1"/>
        <v>0</v>
      </c>
      <c r="H35" s="43"/>
      <c r="I35" s="42"/>
      <c r="J35" s="44">
        <f t="shared" si="2"/>
        <v>0</v>
      </c>
      <c r="K35" s="14"/>
    </row>
    <row r="36" spans="1:11">
      <c r="A36" s="40"/>
      <c r="B36" s="41"/>
      <c r="C36" s="42"/>
      <c r="D36" s="141" t="e">
        <f t="shared" si="0"/>
        <v>#DIV/0!</v>
      </c>
      <c r="E36" s="141"/>
      <c r="F36" s="141"/>
      <c r="G36" s="141">
        <f t="shared" si="1"/>
        <v>0</v>
      </c>
      <c r="H36" s="43"/>
      <c r="I36" s="42"/>
      <c r="J36" s="44">
        <f t="shared" si="2"/>
        <v>0</v>
      </c>
      <c r="K36" s="14"/>
    </row>
    <row r="37" spans="1:11" ht="15.75" thickBot="1">
      <c r="A37" s="40"/>
      <c r="B37" s="41"/>
      <c r="C37" s="42"/>
      <c r="D37" s="141" t="e">
        <f t="shared" si="0"/>
        <v>#DIV/0!</v>
      </c>
      <c r="E37" s="141"/>
      <c r="F37" s="141"/>
      <c r="G37" s="141">
        <f t="shared" si="1"/>
        <v>0</v>
      </c>
      <c r="H37" s="43"/>
      <c r="I37" s="42"/>
      <c r="J37" s="44">
        <f t="shared" si="2"/>
        <v>0</v>
      </c>
      <c r="K37" s="14"/>
    </row>
    <row r="38" spans="1:11" ht="16.5" thickBot="1">
      <c r="A38" s="18"/>
      <c r="B38" s="9" t="s">
        <v>52</v>
      </c>
      <c r="C38" s="10">
        <f>SUM(C23:C37)</f>
        <v>0</v>
      </c>
      <c r="D38" s="10"/>
      <c r="E38" s="11"/>
      <c r="F38" s="12"/>
      <c r="G38" s="13"/>
      <c r="H38" s="11"/>
      <c r="I38" s="13">
        <f>SUM(I23:I37)</f>
        <v>0</v>
      </c>
      <c r="J38" s="10">
        <f>SUM(J23:J37)</f>
        <v>0</v>
      </c>
      <c r="K38" s="14"/>
    </row>
    <row r="39" spans="1:11" ht="7.9" customHeight="1" thickBot="1">
      <c r="A39" s="14"/>
      <c r="B39" s="14"/>
      <c r="C39" s="14"/>
      <c r="D39" s="14"/>
      <c r="E39" s="14"/>
      <c r="F39" s="14"/>
      <c r="G39" s="14"/>
      <c r="H39" s="14"/>
      <c r="I39" s="14"/>
      <c r="J39" s="14"/>
      <c r="K39" s="14"/>
    </row>
    <row r="40" spans="1:11" s="14" customFormat="1" ht="16.5" thickBot="1">
      <c r="E40" s="6"/>
      <c r="F40" s="6"/>
      <c r="I40" s="15" t="s">
        <v>25</v>
      </c>
      <c r="J40" s="19">
        <f>J38</f>
        <v>0</v>
      </c>
      <c r="K40" s="45"/>
    </row>
    <row r="41" spans="1:11" s="154" customFormat="1" ht="15.75">
      <c r="E41" s="6"/>
      <c r="F41" s="6"/>
      <c r="I41" s="15"/>
      <c r="J41" s="46"/>
      <c r="K41" s="45"/>
    </row>
    <row r="42" spans="1:11" s="155" customFormat="1" ht="33" customHeight="1" thickBot="1">
      <c r="A42" s="74" t="s">
        <v>27</v>
      </c>
      <c r="D42" s="224" t="s">
        <v>110</v>
      </c>
      <c r="E42" s="224"/>
      <c r="F42" s="224"/>
      <c r="H42" s="160" t="s">
        <v>65</v>
      </c>
      <c r="I42" s="113"/>
      <c r="J42" s="114"/>
    </row>
    <row r="43" spans="1:11" s="155" customFormat="1" ht="15.75">
      <c r="A43" s="104" t="s">
        <v>28</v>
      </c>
      <c r="B43" s="105"/>
      <c r="D43" s="225" t="s">
        <v>51</v>
      </c>
      <c r="E43" s="226"/>
      <c r="F43" s="105"/>
      <c r="H43" s="115" t="s">
        <v>46</v>
      </c>
      <c r="I43" s="246" t="s">
        <v>67</v>
      </c>
      <c r="J43" s="247"/>
    </row>
    <row r="44" spans="1:11" s="155" customFormat="1" ht="16.5" customHeight="1">
      <c r="A44" s="107" t="s">
        <v>53</v>
      </c>
      <c r="B44" s="108"/>
      <c r="D44" s="210" t="s">
        <v>32</v>
      </c>
      <c r="E44" s="238"/>
      <c r="F44" s="108"/>
      <c r="G44" s="112"/>
      <c r="H44" s="248" t="s">
        <v>48</v>
      </c>
      <c r="I44" s="239"/>
      <c r="J44" s="240"/>
    </row>
    <row r="45" spans="1:11" s="155" customFormat="1" ht="16.5" customHeight="1">
      <c r="A45" s="107" t="s">
        <v>54</v>
      </c>
      <c r="B45" s="108">
        <f>B44+J40</f>
        <v>0</v>
      </c>
      <c r="D45" s="210" t="s">
        <v>33</v>
      </c>
      <c r="E45" s="211"/>
      <c r="F45" s="108"/>
      <c r="G45" s="112"/>
      <c r="H45" s="249"/>
      <c r="I45" s="241"/>
      <c r="J45" s="242"/>
    </row>
    <row r="46" spans="1:11" s="155" customFormat="1" ht="16.5" thickBot="1">
      <c r="A46" s="109" t="s">
        <v>55</v>
      </c>
      <c r="B46" s="110" t="e">
        <f>B45/B43</f>
        <v>#DIV/0!</v>
      </c>
      <c r="D46" s="227" t="s">
        <v>28</v>
      </c>
      <c r="E46" s="228"/>
      <c r="F46" s="170">
        <f>SUM(F43:F45)</f>
        <v>0</v>
      </c>
      <c r="G46" s="112"/>
      <c r="H46" s="116" t="s">
        <v>49</v>
      </c>
      <c r="I46" s="214"/>
      <c r="J46" s="215"/>
    </row>
    <row r="47" spans="1:11" s="155" customFormat="1" ht="16.5" thickBot="1">
      <c r="A47" s="113"/>
      <c r="B47" s="111"/>
      <c r="D47" s="168"/>
      <c r="E47" s="81"/>
      <c r="F47" s="106"/>
      <c r="G47" s="112"/>
      <c r="H47" s="117" t="s">
        <v>47</v>
      </c>
      <c r="I47" s="236"/>
      <c r="J47" s="237"/>
    </row>
    <row r="48" spans="1:11" s="155" customFormat="1" ht="15.75">
      <c r="C48" s="69"/>
    </row>
    <row r="49" spans="1:11" s="14" customFormat="1" ht="16.5" thickBot="1">
      <c r="C49" s="8"/>
      <c r="D49" s="8"/>
    </row>
    <row r="50" spans="1:11" ht="15.75">
      <c r="A50" s="48" t="s">
        <v>14</v>
      </c>
      <c r="B50" s="49"/>
      <c r="C50" s="49"/>
      <c r="D50" s="50"/>
      <c r="E50" s="51" t="s">
        <v>81</v>
      </c>
      <c r="F50" s="52"/>
      <c r="G50" s="52"/>
      <c r="H50" s="52"/>
      <c r="I50" s="53"/>
      <c r="J50" s="54"/>
      <c r="K50" s="14"/>
    </row>
    <row r="51" spans="1:11" ht="33" customHeight="1">
      <c r="A51" s="216" t="s">
        <v>22</v>
      </c>
      <c r="B51" s="216"/>
      <c r="C51" s="216"/>
      <c r="D51" s="217"/>
      <c r="E51" s="243" t="s">
        <v>30</v>
      </c>
      <c r="F51" s="244"/>
      <c r="G51" s="245"/>
      <c r="H51" s="245"/>
      <c r="I51" s="55"/>
      <c r="J51" s="14"/>
      <c r="K51" s="14"/>
    </row>
    <row r="52" spans="1:11" s="142" customFormat="1" ht="33" customHeight="1">
      <c r="A52" s="208" t="s">
        <v>16</v>
      </c>
      <c r="B52" s="218"/>
      <c r="C52" s="219"/>
      <c r="D52" s="148"/>
      <c r="E52" s="221" t="s">
        <v>18</v>
      </c>
      <c r="F52" s="219"/>
      <c r="G52" s="223"/>
      <c r="H52" s="223"/>
      <c r="I52" s="55"/>
      <c r="J52" s="146"/>
      <c r="K52" s="146"/>
    </row>
    <row r="53" spans="1:11" s="142" customFormat="1" ht="22.9" customHeight="1">
      <c r="A53" s="209"/>
      <c r="B53" s="220"/>
      <c r="C53" s="220"/>
      <c r="D53" s="127"/>
      <c r="E53" s="222"/>
      <c r="F53" s="219"/>
      <c r="G53" s="220"/>
      <c r="H53" s="220"/>
      <c r="I53" s="55"/>
      <c r="J53" s="146"/>
      <c r="K53" s="146"/>
    </row>
    <row r="54" spans="1:11" ht="30.6" customHeight="1">
      <c r="A54" s="59" t="s">
        <v>15</v>
      </c>
      <c r="B54" s="234"/>
      <c r="C54" s="235"/>
      <c r="D54" s="57"/>
      <c r="E54" s="58" t="s">
        <v>15</v>
      </c>
      <c r="F54" s="47"/>
      <c r="G54" s="235"/>
      <c r="H54" s="235"/>
      <c r="I54" s="55"/>
      <c r="J54" s="14"/>
      <c r="K54" s="14"/>
    </row>
    <row r="55" spans="1:11" ht="18.600000000000001" customHeight="1">
      <c r="A55" s="56" t="s">
        <v>17</v>
      </c>
      <c r="B55" s="234"/>
      <c r="C55" s="235"/>
      <c r="D55" s="57"/>
      <c r="E55" s="58" t="s">
        <v>17</v>
      </c>
      <c r="F55" s="47"/>
      <c r="G55" s="235"/>
      <c r="H55" s="235"/>
      <c r="I55" s="55"/>
      <c r="J55" s="14"/>
      <c r="K55" s="14"/>
    </row>
    <row r="56" spans="1:11" ht="27" customHeight="1" thickBot="1">
      <c r="A56" s="60"/>
      <c r="B56" s="61"/>
      <c r="C56" s="60"/>
      <c r="D56" s="62"/>
      <c r="E56" s="63" t="s">
        <v>97</v>
      </c>
      <c r="F56" s="60"/>
      <c r="G56" s="60"/>
      <c r="H56" s="60"/>
      <c r="I56" s="64"/>
      <c r="J56" s="54"/>
      <c r="K56" s="14"/>
    </row>
    <row r="57" spans="1:11" ht="15.75" thickBot="1">
      <c r="A57" s="60"/>
      <c r="B57" s="60"/>
      <c r="C57" s="60"/>
      <c r="D57" s="60"/>
      <c r="E57" s="60"/>
      <c r="F57" s="60"/>
      <c r="G57" s="60"/>
      <c r="H57" s="60"/>
      <c r="I57" s="60"/>
      <c r="J57" s="14"/>
      <c r="K57" s="14"/>
    </row>
    <row r="58" spans="1:11" ht="15.75">
      <c r="A58" s="2" t="s">
        <v>111</v>
      </c>
      <c r="B58" s="161"/>
      <c r="C58" s="161"/>
      <c r="D58" s="161"/>
      <c r="E58" s="161"/>
      <c r="F58" s="161"/>
      <c r="G58" s="161"/>
      <c r="H58" s="161"/>
      <c r="I58" s="161"/>
      <c r="J58" s="14"/>
      <c r="K58" s="14"/>
    </row>
    <row r="59" spans="1:11" ht="15.75">
      <c r="A59" s="2" t="s">
        <v>23</v>
      </c>
      <c r="B59" s="14"/>
      <c r="C59" s="14"/>
      <c r="D59" s="14"/>
      <c r="E59" s="14"/>
      <c r="F59" s="14"/>
      <c r="G59" s="33"/>
      <c r="H59" s="33"/>
      <c r="I59" s="229" t="s">
        <v>123</v>
      </c>
      <c r="J59" s="229"/>
      <c r="K59" s="14"/>
    </row>
    <row r="60" spans="1:11">
      <c r="G60" s="33"/>
      <c r="H60" s="33"/>
    </row>
  </sheetData>
  <mergeCells count="45">
    <mergeCell ref="I59:J59"/>
    <mergeCell ref="H17:J17"/>
    <mergeCell ref="F18:G19"/>
    <mergeCell ref="C18:E18"/>
    <mergeCell ref="B55:C55"/>
    <mergeCell ref="G55:H55"/>
    <mergeCell ref="I47:J47"/>
    <mergeCell ref="D44:E44"/>
    <mergeCell ref="I44:J45"/>
    <mergeCell ref="B54:C54"/>
    <mergeCell ref="G54:H54"/>
    <mergeCell ref="C19:E19"/>
    <mergeCell ref="E51:F51"/>
    <mergeCell ref="G51:H51"/>
    <mergeCell ref="I43:J43"/>
    <mergeCell ref="H44:H45"/>
    <mergeCell ref="A52:A53"/>
    <mergeCell ref="D45:E45"/>
    <mergeCell ref="H10:J10"/>
    <mergeCell ref="H11:J11"/>
    <mergeCell ref="C10:E10"/>
    <mergeCell ref="C11:E11"/>
    <mergeCell ref="C12:E12"/>
    <mergeCell ref="I46:J46"/>
    <mergeCell ref="A51:D51"/>
    <mergeCell ref="B52:C53"/>
    <mergeCell ref="E52:F53"/>
    <mergeCell ref="G52:H53"/>
    <mergeCell ref="D42:F42"/>
    <mergeCell ref="D43:E43"/>
    <mergeCell ref="D46:E46"/>
    <mergeCell ref="J1:J2"/>
    <mergeCell ref="H18:J19"/>
    <mergeCell ref="H14:J14"/>
    <mergeCell ref="H15:J15"/>
    <mergeCell ref="F11:G11"/>
    <mergeCell ref="A3:J3"/>
    <mergeCell ref="A11:B11"/>
    <mergeCell ref="H9:J9"/>
    <mergeCell ref="C17:E17"/>
    <mergeCell ref="C9:E9"/>
    <mergeCell ref="C13:E13"/>
    <mergeCell ref="H16:J16"/>
    <mergeCell ref="A4:J4"/>
    <mergeCell ref="C5:G5"/>
  </mergeCells>
  <dataValidations disablePrompts="1" count="1">
    <dataValidation type="list" allowBlank="1" showInputMessage="1" showErrorMessage="1" sqref="B16 D16" xr:uid="{C7D03278-4A52-400C-925D-1041CB0DE3ED}">
      <formula1>$N$12:$N$13</formula1>
    </dataValidation>
  </dataValidations>
  <pageMargins left="0.7" right="0.7" top="0.75" bottom="0.75" header="0.3" footer="0.3"/>
  <pageSetup scale="4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15F-E879-4999-9581-BA4697D70AE2}">
  <sheetPr>
    <pageSetUpPr fitToPage="1"/>
  </sheetPr>
  <dimension ref="A1:N57"/>
  <sheetViews>
    <sheetView zoomScaleNormal="100" zoomScaleSheetLayoutView="100" workbookViewId="0"/>
  </sheetViews>
  <sheetFormatPr defaultRowHeight="15"/>
  <cols>
    <col min="1" max="1" width="25.5703125" customWidth="1"/>
    <col min="2" max="2" width="30.28515625" customWidth="1"/>
    <col min="3" max="3" width="20.5703125" customWidth="1"/>
    <col min="4" max="4" width="16.85546875" customWidth="1"/>
    <col min="5" max="5" width="15.28515625" customWidth="1"/>
    <col min="6" max="6" width="16.7109375" customWidth="1"/>
    <col min="7" max="7" width="18.5703125" customWidth="1"/>
    <col min="8" max="8" width="16.7109375" customWidth="1"/>
    <col min="9" max="9" width="17.140625" customWidth="1"/>
    <col min="10" max="10" width="17.42578125" customWidth="1"/>
    <col min="14" max="14" width="9.140625" hidden="1" customWidth="1"/>
  </cols>
  <sheetData>
    <row r="1" spans="1:14" ht="18.75" customHeight="1">
      <c r="A1" s="65" t="s">
        <v>50</v>
      </c>
      <c r="B1" s="178"/>
      <c r="C1" s="178"/>
      <c r="D1" s="172"/>
      <c r="E1" s="172"/>
      <c r="F1" s="172"/>
      <c r="G1" s="172"/>
      <c r="H1" s="67" t="s">
        <v>44</v>
      </c>
      <c r="I1" s="68">
        <v>44413</v>
      </c>
      <c r="J1" s="257" t="s">
        <v>82</v>
      </c>
    </row>
    <row r="2" spans="1:14" ht="15.75">
      <c r="A2" s="172"/>
      <c r="B2" s="172"/>
      <c r="C2" s="172"/>
      <c r="D2" s="172"/>
      <c r="E2" s="172"/>
      <c r="F2" s="172"/>
      <c r="G2" s="172"/>
      <c r="H2" s="69" t="s">
        <v>45</v>
      </c>
      <c r="I2" s="70" t="s">
        <v>85</v>
      </c>
      <c r="J2" s="258"/>
    </row>
    <row r="3" spans="1:14" ht="21">
      <c r="A3" s="184"/>
      <c r="B3" s="184"/>
      <c r="C3" s="207" t="s">
        <v>0</v>
      </c>
      <c r="D3" s="207"/>
      <c r="E3" s="207"/>
      <c r="F3" s="207"/>
      <c r="G3" s="207"/>
      <c r="H3" s="184"/>
      <c r="I3" s="184"/>
      <c r="J3" s="172"/>
    </row>
    <row r="4" spans="1:14" ht="17.45" customHeight="1">
      <c r="A4" s="184"/>
      <c r="B4" s="184"/>
      <c r="C4" s="207" t="s">
        <v>124</v>
      </c>
      <c r="D4" s="207"/>
      <c r="E4" s="207"/>
      <c r="F4" s="207"/>
      <c r="G4" s="207"/>
      <c r="H4" s="184"/>
      <c r="I4" s="184"/>
      <c r="J4" s="172"/>
    </row>
    <row r="5" spans="1:14" ht="19.5" customHeight="1">
      <c r="A5" s="184"/>
      <c r="B5" s="185"/>
      <c r="C5" s="207" t="s">
        <v>126</v>
      </c>
      <c r="D5" s="207"/>
      <c r="E5" s="207"/>
      <c r="F5" s="207"/>
      <c r="G5" s="259"/>
      <c r="H5" s="173"/>
      <c r="I5" s="72" t="s">
        <v>98</v>
      </c>
      <c r="J5" s="143" t="s">
        <v>99</v>
      </c>
    </row>
    <row r="6" spans="1:14" ht="17.45" customHeight="1">
      <c r="A6" s="71"/>
      <c r="B6" s="172"/>
      <c r="C6" s="172"/>
      <c r="D6" s="172"/>
      <c r="E6" s="172"/>
      <c r="F6" s="172"/>
      <c r="G6" s="72"/>
      <c r="H6" s="172"/>
      <c r="I6" s="72" t="s">
        <v>20</v>
      </c>
      <c r="J6" s="176">
        <v>7000056844</v>
      </c>
    </row>
    <row r="7" spans="1:14" ht="17.45" customHeight="1">
      <c r="A7" s="71"/>
      <c r="B7" s="71"/>
      <c r="C7" s="71"/>
      <c r="D7" s="172"/>
      <c r="E7" s="71"/>
      <c r="F7" s="172"/>
      <c r="G7" s="72"/>
      <c r="H7" s="172"/>
      <c r="I7" s="72" t="s">
        <v>24</v>
      </c>
      <c r="J7" s="176">
        <v>6300091423</v>
      </c>
    </row>
    <row r="8" spans="1:14" ht="15.75">
      <c r="A8" s="74" t="s">
        <v>9</v>
      </c>
      <c r="B8" s="178"/>
      <c r="C8" s="178"/>
      <c r="D8" s="178"/>
      <c r="E8" s="172"/>
      <c r="F8" s="172"/>
      <c r="G8" s="172"/>
      <c r="H8" s="172"/>
      <c r="I8" s="172"/>
      <c r="J8" s="172"/>
    </row>
    <row r="9" spans="1:14" ht="15.75">
      <c r="A9" s="177" t="s">
        <v>1</v>
      </c>
      <c r="B9" s="75"/>
      <c r="C9" s="250" t="s">
        <v>112</v>
      </c>
      <c r="D9" s="251"/>
      <c r="E9" s="252"/>
      <c r="F9" s="177" t="s">
        <v>3</v>
      </c>
      <c r="G9" s="175"/>
      <c r="H9" s="250" t="s">
        <v>113</v>
      </c>
      <c r="I9" s="251"/>
      <c r="J9" s="252"/>
    </row>
    <row r="10" spans="1:14" ht="31.9" customHeight="1">
      <c r="A10" s="136" t="s">
        <v>2</v>
      </c>
      <c r="B10" s="76"/>
      <c r="C10" s="250" t="s">
        <v>114</v>
      </c>
      <c r="D10" s="251"/>
      <c r="E10" s="252"/>
      <c r="F10" s="137" t="s">
        <v>4</v>
      </c>
      <c r="G10" s="77"/>
      <c r="H10" s="250" t="s">
        <v>115</v>
      </c>
      <c r="I10" s="251"/>
      <c r="J10" s="252"/>
    </row>
    <row r="11" spans="1:14" ht="46.15" customHeight="1">
      <c r="A11" s="253" t="s">
        <v>5</v>
      </c>
      <c r="B11" s="254"/>
      <c r="C11" s="250" t="s">
        <v>116</v>
      </c>
      <c r="D11" s="251"/>
      <c r="E11" s="252"/>
      <c r="F11" s="255" t="s">
        <v>6</v>
      </c>
      <c r="G11" s="256"/>
      <c r="H11" s="250" t="s">
        <v>117</v>
      </c>
      <c r="I11" s="251"/>
      <c r="J11" s="252"/>
    </row>
    <row r="12" spans="1:14" ht="15.75">
      <c r="A12" s="177" t="s">
        <v>19</v>
      </c>
      <c r="B12" s="75"/>
      <c r="C12" s="250">
        <v>88888</v>
      </c>
      <c r="D12" s="251"/>
      <c r="E12" s="252"/>
      <c r="F12" s="172"/>
      <c r="G12" s="172"/>
      <c r="H12" s="172"/>
      <c r="I12" s="172"/>
      <c r="J12" s="172"/>
      <c r="N12" s="78" t="s">
        <v>58</v>
      </c>
    </row>
    <row r="13" spans="1:14" ht="18.75" customHeight="1">
      <c r="A13" s="138" t="s">
        <v>11</v>
      </c>
      <c r="B13" s="79"/>
      <c r="C13" s="250" t="s">
        <v>118</v>
      </c>
      <c r="D13" s="251"/>
      <c r="E13" s="252"/>
      <c r="F13" s="74" t="s">
        <v>29</v>
      </c>
      <c r="G13" s="178"/>
      <c r="H13" s="178"/>
      <c r="I13" s="178"/>
      <c r="J13" s="172"/>
      <c r="N13" s="78" t="s">
        <v>59</v>
      </c>
    </row>
    <row r="14" spans="1:14" ht="17.25" customHeight="1">
      <c r="A14" s="172"/>
      <c r="B14" s="172"/>
      <c r="C14" s="172"/>
      <c r="D14" s="172"/>
      <c r="E14" s="172"/>
      <c r="F14" s="177" t="s">
        <v>64</v>
      </c>
      <c r="G14" s="175"/>
      <c r="H14" s="250" t="s">
        <v>86</v>
      </c>
      <c r="I14" s="251"/>
      <c r="J14" s="260"/>
    </row>
    <row r="15" spans="1:14" ht="15.75">
      <c r="A15" s="74" t="s">
        <v>8</v>
      </c>
      <c r="B15" s="178"/>
      <c r="C15" s="178"/>
      <c r="D15" s="178"/>
      <c r="E15" s="172"/>
      <c r="F15" s="177" t="s">
        <v>12</v>
      </c>
      <c r="G15" s="175"/>
      <c r="H15" s="250" t="s">
        <v>119</v>
      </c>
      <c r="I15" s="251"/>
      <c r="J15" s="260"/>
    </row>
    <row r="16" spans="1:14" ht="15.75">
      <c r="A16" s="177" t="s">
        <v>60</v>
      </c>
      <c r="B16" s="23"/>
      <c r="C16" s="261" t="s">
        <v>66</v>
      </c>
      <c r="D16" s="262"/>
      <c r="E16" s="23"/>
      <c r="F16" s="177" t="s">
        <v>21</v>
      </c>
      <c r="G16" s="175"/>
      <c r="H16" s="250" t="s">
        <v>120</v>
      </c>
      <c r="I16" s="251"/>
      <c r="J16" s="260"/>
    </row>
    <row r="17" spans="1:13" ht="15.75">
      <c r="A17" s="177" t="s">
        <v>108</v>
      </c>
      <c r="B17" s="75"/>
      <c r="C17" s="264">
        <v>12345</v>
      </c>
      <c r="D17" s="265"/>
      <c r="E17" s="266"/>
      <c r="F17" s="177" t="s">
        <v>63</v>
      </c>
      <c r="G17" s="175"/>
      <c r="H17" s="250" t="s">
        <v>121</v>
      </c>
      <c r="I17" s="251"/>
      <c r="J17" s="260"/>
    </row>
    <row r="18" spans="1:13" ht="15.75">
      <c r="A18" s="177" t="s">
        <v>10</v>
      </c>
      <c r="B18" s="75"/>
      <c r="C18" s="267">
        <v>44410</v>
      </c>
      <c r="D18" s="265"/>
      <c r="E18" s="268"/>
      <c r="F18" s="269" t="s">
        <v>13</v>
      </c>
      <c r="G18" s="270"/>
      <c r="H18" s="273" t="s">
        <v>122</v>
      </c>
      <c r="I18" s="274"/>
      <c r="J18" s="275"/>
    </row>
    <row r="19" spans="1:13" ht="15.75">
      <c r="A19" s="138" t="s">
        <v>7</v>
      </c>
      <c r="B19" s="79"/>
      <c r="C19" s="264" t="s">
        <v>87</v>
      </c>
      <c r="D19" s="265"/>
      <c r="E19" s="268"/>
      <c r="F19" s="271"/>
      <c r="G19" s="272"/>
      <c r="H19" s="276"/>
      <c r="I19" s="277"/>
      <c r="J19" s="278"/>
    </row>
    <row r="20" spans="1:13" ht="15.75">
      <c r="A20" s="69"/>
      <c r="B20" s="81"/>
      <c r="C20" s="114"/>
      <c r="D20" s="114"/>
      <c r="E20" s="174"/>
      <c r="F20" s="180"/>
      <c r="G20" s="180"/>
      <c r="H20" s="181"/>
      <c r="I20" s="181"/>
      <c r="J20" s="181"/>
    </row>
    <row r="21" spans="1:13" ht="16.5" thickBot="1">
      <c r="A21" s="74" t="s">
        <v>26</v>
      </c>
      <c r="B21" s="66"/>
      <c r="C21" s="66"/>
      <c r="D21" s="66"/>
    </row>
    <row r="22" spans="1:13" ht="48" thickBot="1">
      <c r="A22" s="145" t="s">
        <v>100</v>
      </c>
      <c r="B22" s="83" t="s">
        <v>31</v>
      </c>
      <c r="C22" s="83" t="s">
        <v>56</v>
      </c>
      <c r="D22" s="83" t="s">
        <v>62</v>
      </c>
      <c r="E22" s="83" t="s">
        <v>77</v>
      </c>
      <c r="F22" s="83" t="s">
        <v>78</v>
      </c>
      <c r="G22" s="82" t="s">
        <v>79</v>
      </c>
      <c r="H22" s="84" t="s">
        <v>43</v>
      </c>
      <c r="I22" s="83" t="s">
        <v>57</v>
      </c>
      <c r="J22" s="85" t="s">
        <v>80</v>
      </c>
      <c r="M22" s="179"/>
    </row>
    <row r="23" spans="1:13" ht="15.75" thickTop="1">
      <c r="A23" s="86">
        <v>10</v>
      </c>
      <c r="B23" s="87" t="s">
        <v>88</v>
      </c>
      <c r="C23" s="88">
        <v>20000</v>
      </c>
      <c r="D23" s="89">
        <f>C23/$C$38</f>
        <v>8.6956521739130432E-2</v>
      </c>
      <c r="E23" s="89">
        <v>0.3</v>
      </c>
      <c r="F23" s="90">
        <v>0.2</v>
      </c>
      <c r="G23" s="89">
        <f>E23-F23</f>
        <v>9.9999999999999978E-2</v>
      </c>
      <c r="H23" s="91"/>
      <c r="I23" s="88"/>
      <c r="J23" s="171">
        <f>C23*G23</f>
        <v>1999.9999999999995</v>
      </c>
      <c r="M23" s="179"/>
    </row>
    <row r="24" spans="1:13">
      <c r="A24" s="86">
        <v>20</v>
      </c>
      <c r="B24" s="87" t="s">
        <v>89</v>
      </c>
      <c r="C24" s="88">
        <v>90000</v>
      </c>
      <c r="D24" s="89">
        <f>C24/$C$38</f>
        <v>0.39130434782608697</v>
      </c>
      <c r="E24" s="89">
        <v>0.5</v>
      </c>
      <c r="F24" s="90">
        <v>0.3</v>
      </c>
      <c r="G24" s="89">
        <f t="shared" ref="G24:G26" si="0">E24-F24</f>
        <v>0.2</v>
      </c>
      <c r="H24" s="91"/>
      <c r="I24" s="88"/>
      <c r="J24" s="94">
        <f t="shared" ref="J24:J26" si="1">C24*G24</f>
        <v>18000</v>
      </c>
    </row>
    <row r="25" spans="1:13">
      <c r="A25" s="86">
        <v>30</v>
      </c>
      <c r="B25" s="87" t="s">
        <v>90</v>
      </c>
      <c r="C25" s="88">
        <v>40000</v>
      </c>
      <c r="D25" s="89">
        <f>C25/$C$38</f>
        <v>0.17391304347826086</v>
      </c>
      <c r="E25" s="89">
        <v>0.9</v>
      </c>
      <c r="F25" s="90">
        <v>0.8</v>
      </c>
      <c r="G25" s="89">
        <f t="shared" si="0"/>
        <v>9.9999999999999978E-2</v>
      </c>
      <c r="H25" s="91" t="s">
        <v>91</v>
      </c>
      <c r="I25" s="88">
        <f>C25*(G25)</f>
        <v>3999.9999999999991</v>
      </c>
      <c r="J25" s="94">
        <f t="shared" si="1"/>
        <v>3999.9999999999991</v>
      </c>
    </row>
    <row r="26" spans="1:13">
      <c r="A26" s="86">
        <v>40</v>
      </c>
      <c r="B26" s="87" t="s">
        <v>92</v>
      </c>
      <c r="C26" s="88">
        <v>80000</v>
      </c>
      <c r="D26" s="89">
        <f t="shared" ref="D26" si="2">C26/$C$38</f>
        <v>0.34782608695652173</v>
      </c>
      <c r="E26" s="89">
        <v>0.2</v>
      </c>
      <c r="F26" s="90">
        <v>0.1</v>
      </c>
      <c r="G26" s="89">
        <f t="shared" si="0"/>
        <v>0.1</v>
      </c>
      <c r="H26" s="91"/>
      <c r="I26" s="88"/>
      <c r="J26" s="94">
        <f t="shared" si="1"/>
        <v>8000</v>
      </c>
    </row>
    <row r="27" spans="1:13">
      <c r="A27" s="92"/>
      <c r="B27" s="87"/>
      <c r="C27" s="88"/>
      <c r="D27" s="88"/>
      <c r="E27" s="87"/>
      <c r="F27" s="92"/>
      <c r="G27" s="88"/>
      <c r="H27" s="93"/>
      <c r="I27" s="88"/>
      <c r="J27" s="94"/>
    </row>
    <row r="28" spans="1:13">
      <c r="A28" s="92"/>
      <c r="B28" s="87"/>
      <c r="C28" s="88"/>
      <c r="D28" s="88"/>
      <c r="E28" s="87"/>
      <c r="F28" s="92"/>
      <c r="G28" s="88"/>
      <c r="H28" s="93"/>
      <c r="I28" s="88"/>
      <c r="J28" s="94"/>
    </row>
    <row r="29" spans="1:13">
      <c r="A29" s="92"/>
      <c r="B29" s="87"/>
      <c r="C29" s="88"/>
      <c r="D29" s="88"/>
      <c r="E29" s="87"/>
      <c r="F29" s="92"/>
      <c r="G29" s="88"/>
      <c r="H29" s="93"/>
      <c r="I29" s="88"/>
      <c r="J29" s="94"/>
    </row>
    <row r="30" spans="1:13">
      <c r="A30" s="92"/>
      <c r="B30" s="87"/>
      <c r="C30" s="88"/>
      <c r="D30" s="88"/>
      <c r="E30" s="87"/>
      <c r="F30" s="92"/>
      <c r="G30" s="88"/>
      <c r="H30" s="93"/>
      <c r="I30" s="88"/>
      <c r="J30" s="94"/>
    </row>
    <row r="31" spans="1:13">
      <c r="A31" s="92"/>
      <c r="B31" s="87"/>
      <c r="C31" s="88"/>
      <c r="D31" s="88"/>
      <c r="E31" s="87"/>
      <c r="F31" s="92"/>
      <c r="G31" s="88"/>
      <c r="H31" s="93"/>
      <c r="I31" s="88"/>
      <c r="J31" s="94"/>
    </row>
    <row r="32" spans="1:13">
      <c r="A32" s="92"/>
      <c r="B32" s="87"/>
      <c r="C32" s="88"/>
      <c r="D32" s="88"/>
      <c r="E32" s="87"/>
      <c r="F32" s="92"/>
      <c r="G32" s="88"/>
      <c r="H32" s="93"/>
      <c r="I32" s="88"/>
      <c r="J32" s="94"/>
    </row>
    <row r="33" spans="1:11">
      <c r="A33" s="92"/>
      <c r="B33" s="87"/>
      <c r="C33" s="88"/>
      <c r="D33" s="88"/>
      <c r="E33" s="87"/>
      <c r="F33" s="92"/>
      <c r="G33" s="88"/>
      <c r="H33" s="93"/>
      <c r="I33" s="88"/>
      <c r="J33" s="94"/>
    </row>
    <row r="34" spans="1:11">
      <c r="A34" s="92"/>
      <c r="B34" s="87"/>
      <c r="C34" s="88"/>
      <c r="D34" s="88"/>
      <c r="E34" s="87"/>
      <c r="F34" s="92"/>
      <c r="G34" s="88"/>
      <c r="H34" s="93"/>
      <c r="I34" s="88"/>
      <c r="J34" s="94"/>
    </row>
    <row r="35" spans="1:11">
      <c r="A35" s="92"/>
      <c r="B35" s="87"/>
      <c r="C35" s="88"/>
      <c r="D35" s="88"/>
      <c r="E35" s="87"/>
      <c r="F35" s="92"/>
      <c r="G35" s="88"/>
      <c r="H35" s="93"/>
      <c r="I35" s="88"/>
      <c r="J35" s="94"/>
    </row>
    <row r="36" spans="1:11">
      <c r="A36" s="92"/>
      <c r="B36" s="87"/>
      <c r="C36" s="88"/>
      <c r="D36" s="88"/>
      <c r="E36" s="87"/>
      <c r="F36" s="92"/>
      <c r="G36" s="88"/>
      <c r="H36" s="93"/>
      <c r="I36" s="88"/>
      <c r="J36" s="94"/>
    </row>
    <row r="37" spans="1:11" ht="15.75" thickBot="1">
      <c r="A37" s="92"/>
      <c r="B37" s="87"/>
      <c r="C37" s="88"/>
      <c r="D37" s="88"/>
      <c r="E37" s="87"/>
      <c r="F37" s="92"/>
      <c r="G37" s="88"/>
      <c r="H37" s="93"/>
      <c r="I37" s="88"/>
      <c r="J37" s="94"/>
    </row>
    <row r="38" spans="1:11" ht="16.5" thickBot="1">
      <c r="A38" s="95"/>
      <c r="B38" s="96" t="s">
        <v>52</v>
      </c>
      <c r="C38" s="97">
        <f>SUM(C23:C37)</f>
        <v>230000</v>
      </c>
      <c r="D38" s="97"/>
      <c r="E38" s="98"/>
      <c r="F38" s="99"/>
      <c r="G38" s="100"/>
      <c r="H38" s="98"/>
      <c r="I38" s="100">
        <f>SUM(I23:I37)</f>
        <v>3999.9999999999991</v>
      </c>
      <c r="J38" s="97">
        <f>SUM(J23:J37)</f>
        <v>32000</v>
      </c>
    </row>
    <row r="39" spans="1:11" ht="7.9" customHeight="1" thickBot="1"/>
    <row r="40" spans="1:11" ht="16.5" thickBot="1">
      <c r="E40" s="101"/>
      <c r="F40" s="101"/>
      <c r="I40" s="72" t="s">
        <v>25</v>
      </c>
      <c r="J40" s="102">
        <f>J38</f>
        <v>32000</v>
      </c>
      <c r="K40" s="103"/>
    </row>
    <row r="41" spans="1:11" s="155" customFormat="1" ht="15.75">
      <c r="E41" s="101"/>
      <c r="F41" s="101"/>
      <c r="I41" s="72"/>
      <c r="J41" s="169"/>
      <c r="K41" s="103"/>
    </row>
    <row r="42" spans="1:11" ht="17.45" customHeight="1" thickBot="1">
      <c r="A42" s="74" t="s">
        <v>27</v>
      </c>
      <c r="B42" s="155"/>
      <c r="C42" s="155"/>
      <c r="D42" s="263" t="s">
        <v>110</v>
      </c>
      <c r="E42" s="263"/>
      <c r="F42" s="263"/>
      <c r="G42" s="155"/>
      <c r="H42" s="160" t="s">
        <v>65</v>
      </c>
      <c r="I42" s="113"/>
      <c r="J42" s="114"/>
    </row>
    <row r="43" spans="1:11" ht="15.75">
      <c r="A43" s="104" t="s">
        <v>28</v>
      </c>
      <c r="B43" s="105">
        <v>230000</v>
      </c>
      <c r="C43" s="155"/>
      <c r="D43" s="225" t="s">
        <v>51</v>
      </c>
      <c r="E43" s="226"/>
      <c r="F43" s="105">
        <v>230000</v>
      </c>
      <c r="G43" s="155"/>
      <c r="H43" s="115" t="s">
        <v>46</v>
      </c>
      <c r="I43" s="246" t="s">
        <v>67</v>
      </c>
      <c r="J43" s="247"/>
    </row>
    <row r="44" spans="1:11" ht="15.75" customHeight="1">
      <c r="A44" s="107" t="s">
        <v>53</v>
      </c>
      <c r="B44" s="108">
        <v>40000</v>
      </c>
      <c r="C44" s="155"/>
      <c r="D44" s="210" t="s">
        <v>32</v>
      </c>
      <c r="E44" s="238"/>
      <c r="F44" s="108"/>
      <c r="G44" s="112"/>
      <c r="H44" s="248" t="s">
        <v>48</v>
      </c>
      <c r="I44" s="239"/>
      <c r="J44" s="240"/>
    </row>
    <row r="45" spans="1:11" ht="15.75" customHeight="1">
      <c r="A45" s="107" t="s">
        <v>54</v>
      </c>
      <c r="B45" s="108">
        <f>B44+J40</f>
        <v>72000</v>
      </c>
      <c r="C45" s="155"/>
      <c r="D45" s="210" t="s">
        <v>33</v>
      </c>
      <c r="E45" s="211"/>
      <c r="F45" s="108"/>
      <c r="G45" s="112"/>
      <c r="H45" s="249"/>
      <c r="I45" s="241"/>
      <c r="J45" s="242"/>
    </row>
    <row r="46" spans="1:11" ht="16.5" thickBot="1">
      <c r="A46" s="109" t="s">
        <v>55</v>
      </c>
      <c r="B46" s="110">
        <f>B45/B43</f>
        <v>0.31304347826086959</v>
      </c>
      <c r="C46" s="155"/>
      <c r="D46" s="227" t="s">
        <v>28</v>
      </c>
      <c r="E46" s="228"/>
      <c r="F46" s="170">
        <f>SUM(F43:F45)</f>
        <v>230000</v>
      </c>
      <c r="G46" s="112"/>
      <c r="H46" s="116" t="s">
        <v>49</v>
      </c>
      <c r="I46" s="214"/>
      <c r="J46" s="215"/>
    </row>
    <row r="47" spans="1:11" ht="16.5" thickBot="1">
      <c r="A47" s="155"/>
      <c r="B47" s="113"/>
      <c r="C47" s="114"/>
      <c r="D47" s="114"/>
      <c r="E47" s="101"/>
      <c r="F47" s="101"/>
      <c r="G47" s="155"/>
      <c r="H47" s="117" t="s">
        <v>47</v>
      </c>
      <c r="I47" s="236"/>
      <c r="J47" s="237"/>
    </row>
    <row r="48" spans="1:11" ht="16.5" thickBot="1">
      <c r="C48" s="69"/>
      <c r="D48" s="69"/>
    </row>
    <row r="49" spans="1:11" ht="15.75">
      <c r="A49" s="118" t="s">
        <v>14</v>
      </c>
      <c r="B49" s="119"/>
      <c r="C49" s="119"/>
      <c r="D49" s="120"/>
      <c r="E49" s="121" t="s">
        <v>81</v>
      </c>
      <c r="F49" s="122"/>
      <c r="G49" s="122"/>
      <c r="H49" s="122"/>
      <c r="I49" s="123"/>
      <c r="J49" s="124"/>
    </row>
    <row r="50" spans="1:11" ht="33" customHeight="1">
      <c r="A50" s="218" t="s">
        <v>22</v>
      </c>
      <c r="B50" s="218"/>
      <c r="C50" s="218"/>
      <c r="D50" s="282"/>
      <c r="E50" s="221" t="s">
        <v>30</v>
      </c>
      <c r="F50" s="219"/>
      <c r="G50" s="220"/>
      <c r="H50" s="220"/>
      <c r="I50" s="125"/>
    </row>
    <row r="51" spans="1:11" s="147" customFormat="1" ht="33" customHeight="1">
      <c r="A51" s="283" t="s">
        <v>16</v>
      </c>
      <c r="B51" s="285"/>
      <c r="C51" s="286"/>
      <c r="D51" s="148"/>
      <c r="E51" s="221" t="s">
        <v>18</v>
      </c>
      <c r="F51" s="288"/>
      <c r="G51" s="214"/>
      <c r="H51" s="289"/>
      <c r="I51" s="125"/>
    </row>
    <row r="52" spans="1:11" ht="22.9" customHeight="1">
      <c r="A52" s="284"/>
      <c r="B52" s="241"/>
      <c r="C52" s="287"/>
      <c r="D52" s="127"/>
      <c r="E52" s="222"/>
      <c r="F52" s="288"/>
      <c r="G52" s="214"/>
      <c r="H52" s="289"/>
      <c r="I52" s="125"/>
    </row>
    <row r="53" spans="1:11" ht="30.6" customHeight="1">
      <c r="A53" s="129" t="s">
        <v>15</v>
      </c>
      <c r="B53" s="279" t="s">
        <v>93</v>
      </c>
      <c r="C53" s="220"/>
      <c r="D53" s="127"/>
      <c r="E53" s="128" t="s">
        <v>15</v>
      </c>
      <c r="F53" s="114"/>
      <c r="G53" s="280"/>
      <c r="H53" s="280"/>
      <c r="I53" s="125"/>
    </row>
    <row r="54" spans="1:11" ht="18.600000000000001" customHeight="1">
      <c r="A54" s="126" t="s">
        <v>17</v>
      </c>
      <c r="B54" s="281">
        <v>44415</v>
      </c>
      <c r="C54" s="280"/>
      <c r="D54" s="127"/>
      <c r="E54" s="128" t="s">
        <v>17</v>
      </c>
      <c r="F54" s="114"/>
      <c r="G54" s="280"/>
      <c r="H54" s="280"/>
      <c r="I54" s="125"/>
    </row>
    <row r="55" spans="1:11" ht="27" customHeight="1" thickBot="1">
      <c r="A55" s="130"/>
      <c r="B55" s="131"/>
      <c r="C55" s="130"/>
      <c r="D55" s="132"/>
      <c r="E55" s="133" t="s">
        <v>97</v>
      </c>
      <c r="F55" s="130"/>
      <c r="G55" s="130"/>
      <c r="H55" s="130"/>
      <c r="I55" s="134"/>
      <c r="J55" s="124"/>
    </row>
    <row r="56" spans="1:11" s="142" customFormat="1" ht="15.75">
      <c r="A56" s="2" t="s">
        <v>111</v>
      </c>
      <c r="B56" s="154"/>
      <c r="C56" s="154"/>
      <c r="D56" s="154"/>
      <c r="E56" s="154"/>
      <c r="F56" s="154"/>
      <c r="G56" s="154"/>
      <c r="H56" s="154"/>
      <c r="I56" s="154"/>
      <c r="J56" s="154"/>
      <c r="K56" s="154"/>
    </row>
    <row r="57" spans="1:11" ht="15.75">
      <c r="A57" s="74" t="s">
        <v>23</v>
      </c>
      <c r="I57" s="229" t="s">
        <v>123</v>
      </c>
      <c r="J57" s="229"/>
    </row>
  </sheetData>
  <mergeCells count="46">
    <mergeCell ref="D46:E46"/>
    <mergeCell ref="I46:J46"/>
    <mergeCell ref="I47:J47"/>
    <mergeCell ref="I57:J57"/>
    <mergeCell ref="B53:C53"/>
    <mergeCell ref="G53:H53"/>
    <mergeCell ref="B54:C54"/>
    <mergeCell ref="G54:H54"/>
    <mergeCell ref="A50:D50"/>
    <mergeCell ref="E50:F50"/>
    <mergeCell ref="G50:H50"/>
    <mergeCell ref="A51:A52"/>
    <mergeCell ref="B51:C52"/>
    <mergeCell ref="E51:F52"/>
    <mergeCell ref="G51:H52"/>
    <mergeCell ref="C17:E17"/>
    <mergeCell ref="H17:J17"/>
    <mergeCell ref="C18:E18"/>
    <mergeCell ref="F18:G19"/>
    <mergeCell ref="H18:J19"/>
    <mergeCell ref="C19:E19"/>
    <mergeCell ref="D42:F42"/>
    <mergeCell ref="D43:E43"/>
    <mergeCell ref="I43:J43"/>
    <mergeCell ref="D44:E44"/>
    <mergeCell ref="H44:H45"/>
    <mergeCell ref="I44:J45"/>
    <mergeCell ref="D45:E45"/>
    <mergeCell ref="C12:E12"/>
    <mergeCell ref="C13:E13"/>
    <mergeCell ref="H14:J14"/>
    <mergeCell ref="H15:J15"/>
    <mergeCell ref="H16:J16"/>
    <mergeCell ref="C16:D16"/>
    <mergeCell ref="J1:J2"/>
    <mergeCell ref="C9:E9"/>
    <mergeCell ref="H9:J9"/>
    <mergeCell ref="C3:G3"/>
    <mergeCell ref="C4:G4"/>
    <mergeCell ref="C5:G5"/>
    <mergeCell ref="C10:E10"/>
    <mergeCell ref="H10:J10"/>
    <mergeCell ref="A11:B11"/>
    <mergeCell ref="C11:E11"/>
    <mergeCell ref="F11:G11"/>
    <mergeCell ref="H11:J11"/>
  </mergeCells>
  <dataValidations count="1">
    <dataValidation type="list" allowBlank="1" showInputMessage="1" showErrorMessage="1" sqref="B16 E16" xr:uid="{5C1AA6B6-29FD-488E-94A4-4C4B9F3A56A3}">
      <formula1>$N$12:$N$13</formula1>
    </dataValidation>
  </dataValidations>
  <pageMargins left="0.7" right="0.7" top="0.75" bottom="0.75" header="0.3" footer="0.3"/>
  <pageSetup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6184-53B4-4E9D-885A-72DF2FE16AED}">
  <sheetPr>
    <pageSetUpPr fitToPage="1"/>
  </sheetPr>
  <dimension ref="A1:R31"/>
  <sheetViews>
    <sheetView topLeftCell="A7" zoomScaleNormal="100" zoomScaleSheetLayoutView="100" workbookViewId="0">
      <selection activeCell="J23" sqref="J23"/>
    </sheetView>
  </sheetViews>
  <sheetFormatPr defaultRowHeight="15"/>
  <cols>
    <col min="1" max="1" width="17.5703125" style="155" customWidth="1"/>
    <col min="2" max="2" width="19.5703125" style="155" customWidth="1"/>
    <col min="3" max="4" width="9.710937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16.140625" style="155" customWidth="1"/>
    <col min="11" max="11" width="11.5703125" style="155" customWidth="1"/>
    <col min="12" max="12" width="9.140625" style="155"/>
    <col min="13" max="15" width="0" style="155" hidden="1" customWidth="1"/>
    <col min="16" max="17" width="9.140625" style="155"/>
    <col min="18" max="18" width="0" style="155" hidden="1" customWidth="1"/>
    <col min="19" max="16384" width="9.140625" style="155"/>
  </cols>
  <sheetData>
    <row r="1" spans="1:18" ht="18.75">
      <c r="A1" s="65" t="s">
        <v>50</v>
      </c>
      <c r="B1" s="160"/>
      <c r="C1" s="160"/>
    </row>
    <row r="2" spans="1:18" ht="17.45" customHeight="1">
      <c r="A2" s="290" t="s">
        <v>107</v>
      </c>
      <c r="B2" s="290"/>
      <c r="C2" s="290"/>
      <c r="D2" s="290"/>
      <c r="E2" s="290"/>
      <c r="F2" s="290"/>
      <c r="G2" s="153"/>
      <c r="H2" s="72" t="s">
        <v>98</v>
      </c>
      <c r="I2" s="308" t="str">
        <f>'Lump Sum Form'!J5</f>
        <v/>
      </c>
      <c r="J2" s="309"/>
    </row>
    <row r="3" spans="1:18" ht="17.45" customHeight="1">
      <c r="A3" s="71"/>
      <c r="C3" s="72"/>
      <c r="D3" s="72"/>
      <c r="G3" s="72"/>
      <c r="H3" s="72" t="s">
        <v>20</v>
      </c>
      <c r="I3" s="308" t="str">
        <f>'Lump Sum Form'!J6</f>
        <v/>
      </c>
      <c r="J3" s="309"/>
    </row>
    <row r="4" spans="1:18" ht="17.45" customHeight="1">
      <c r="A4" s="71"/>
      <c r="C4" s="72"/>
      <c r="D4" s="72"/>
      <c r="G4" s="72"/>
      <c r="H4" s="72" t="s">
        <v>24</v>
      </c>
      <c r="I4" s="308" t="str">
        <f>'Lump Sum Form'!J7</f>
        <v/>
      </c>
      <c r="J4" s="309"/>
    </row>
    <row r="5" spans="1:18" ht="15.75">
      <c r="A5" s="74" t="s">
        <v>9</v>
      </c>
      <c r="B5" s="160"/>
      <c r="C5" s="160"/>
    </row>
    <row r="6" spans="1:18" ht="15.75" customHeight="1">
      <c r="A6" s="159" t="s">
        <v>1</v>
      </c>
      <c r="B6" s="75"/>
      <c r="C6" s="291" t="str">
        <f>'Lump Sum Form'!C9</f>
        <v/>
      </c>
      <c r="D6" s="292"/>
      <c r="E6" s="293"/>
      <c r="F6" s="159" t="s">
        <v>3</v>
      </c>
      <c r="G6" s="157"/>
      <c r="H6" s="291" t="str">
        <f>'Lump Sum Form'!H9</f>
        <v/>
      </c>
      <c r="I6" s="292"/>
      <c r="J6" s="294"/>
    </row>
    <row r="7" spans="1:18" ht="31.9" customHeight="1">
      <c r="A7" s="136" t="s">
        <v>2</v>
      </c>
      <c r="B7" s="76"/>
      <c r="C7" s="291" t="str">
        <f>'Lump Sum Form'!C11</f>
        <v/>
      </c>
      <c r="D7" s="292"/>
      <c r="E7" s="294"/>
      <c r="F7" s="137" t="s">
        <v>4</v>
      </c>
      <c r="G7" s="77"/>
      <c r="H7" s="291" t="str">
        <f>'Lump Sum Form'!H10</f>
        <v/>
      </c>
      <c r="I7" s="292"/>
      <c r="J7" s="294"/>
      <c r="M7" s="149" t="str">
        <f>A2 &amp; ""</f>
        <v>Sub Pay Form</v>
      </c>
    </row>
    <row r="8" spans="1:18" ht="46.15" customHeight="1">
      <c r="A8" s="253" t="s">
        <v>5</v>
      </c>
      <c r="B8" s="254"/>
      <c r="C8" s="291" t="str">
        <f>'Lump Sum Form'!C11</f>
        <v/>
      </c>
      <c r="D8" s="292"/>
      <c r="E8" s="294"/>
      <c r="F8" s="255" t="s">
        <v>6</v>
      </c>
      <c r="G8" s="256"/>
      <c r="H8" s="291" t="str">
        <f>'Lump Sum Form'!H11</f>
        <v/>
      </c>
      <c r="I8" s="292"/>
      <c r="J8" s="294"/>
    </row>
    <row r="9" spans="1:18" ht="15.75">
      <c r="A9" s="159" t="s">
        <v>19</v>
      </c>
      <c r="B9" s="75"/>
      <c r="C9" s="291" t="str">
        <f>'Lump Sum Form'!C12</f>
        <v/>
      </c>
      <c r="D9" s="292"/>
      <c r="E9" s="294"/>
      <c r="N9" s="158"/>
    </row>
    <row r="10" spans="1:18" ht="18.75" customHeight="1">
      <c r="A10" s="138" t="s">
        <v>11</v>
      </c>
      <c r="B10" s="79"/>
      <c r="C10" s="291" t="str">
        <f>'Lump Sum Form'!C13</f>
        <v/>
      </c>
      <c r="D10" s="292"/>
      <c r="E10" s="294"/>
      <c r="F10" s="74" t="s">
        <v>29</v>
      </c>
      <c r="G10" s="160"/>
      <c r="H10" s="160"/>
      <c r="I10" s="160"/>
      <c r="N10" s="158"/>
      <c r="R10" s="158" t="s">
        <v>58</v>
      </c>
    </row>
    <row r="11" spans="1:18" ht="17.25" customHeight="1">
      <c r="F11" s="159" t="s">
        <v>64</v>
      </c>
      <c r="G11" s="157"/>
      <c r="H11" s="291" t="str">
        <f>'Lump Sum Form'!H14</f>
        <v/>
      </c>
      <c r="I11" s="292"/>
      <c r="J11" s="294"/>
      <c r="R11" s="158" t="s">
        <v>59</v>
      </c>
    </row>
    <row r="12" spans="1:18" ht="15.75">
      <c r="A12" s="74" t="s">
        <v>8</v>
      </c>
      <c r="B12" s="160"/>
      <c r="C12" s="160"/>
      <c r="D12" s="160"/>
      <c r="F12" s="159" t="s">
        <v>12</v>
      </c>
      <c r="G12" s="157"/>
      <c r="H12" s="291" t="str">
        <f>'Lump Sum Form'!H15</f>
        <v/>
      </c>
      <c r="I12" s="292"/>
      <c r="J12" s="294"/>
      <c r="N12" s="158" t="s">
        <v>58</v>
      </c>
    </row>
    <row r="13" spans="1:18" ht="15.75">
      <c r="A13" s="159" t="s">
        <v>60</v>
      </c>
      <c r="B13" s="80"/>
      <c r="C13" s="261" t="s">
        <v>66</v>
      </c>
      <c r="D13" s="262"/>
      <c r="E13" s="139"/>
      <c r="F13" s="159" t="s">
        <v>21</v>
      </c>
      <c r="G13" s="157"/>
      <c r="H13" s="291" t="str">
        <f>'Lump Sum Form'!H16</f>
        <v/>
      </c>
      <c r="I13" s="292"/>
      <c r="J13" s="294"/>
      <c r="N13" s="158" t="s">
        <v>59</v>
      </c>
    </row>
    <row r="14" spans="1:18" ht="15.75">
      <c r="A14" s="159" t="s">
        <v>108</v>
      </c>
      <c r="B14" s="75"/>
      <c r="C14" s="291" t="str">
        <f>'Lump Sum Form'!C17</f>
        <v/>
      </c>
      <c r="D14" s="292"/>
      <c r="E14" s="294"/>
      <c r="F14" s="159" t="s">
        <v>63</v>
      </c>
      <c r="G14" s="157"/>
      <c r="H14" s="291" t="str">
        <f>'Lump Sum Form'!H17</f>
        <v/>
      </c>
      <c r="I14" s="292"/>
      <c r="J14" s="294"/>
    </row>
    <row r="15" spans="1:18" ht="15.75">
      <c r="A15" s="159" t="s">
        <v>10</v>
      </c>
      <c r="B15" s="75"/>
      <c r="C15" s="291" t="str">
        <f>'Lump Sum Form'!C18</f>
        <v/>
      </c>
      <c r="D15" s="292"/>
      <c r="E15" s="294"/>
      <c r="F15" s="269" t="s">
        <v>13</v>
      </c>
      <c r="G15" s="270"/>
      <c r="H15" s="295" t="str">
        <f>'Lump Sum Form'!H18</f>
        <v/>
      </c>
      <c r="I15" s="296"/>
      <c r="J15" s="297"/>
    </row>
    <row r="16" spans="1:18" ht="15.75">
      <c r="A16" s="138" t="s">
        <v>7</v>
      </c>
      <c r="B16" s="79"/>
      <c r="C16" s="291" t="str">
        <f>'Lump Sum Form'!C19</f>
        <v/>
      </c>
      <c r="D16" s="292"/>
      <c r="E16" s="294"/>
      <c r="F16" s="271"/>
      <c r="G16" s="272"/>
      <c r="H16" s="298"/>
      <c r="I16" s="299"/>
      <c r="J16" s="300"/>
    </row>
    <row r="18" spans="1:10" ht="15.75">
      <c r="A18" s="302" t="s">
        <v>76</v>
      </c>
      <c r="B18" s="303"/>
      <c r="C18" s="304"/>
      <c r="D18" s="305"/>
      <c r="E18" s="150"/>
      <c r="G18" s="150"/>
    </row>
    <row r="19" spans="1:10" ht="63" customHeight="1">
      <c r="A19" s="162" t="s">
        <v>100</v>
      </c>
      <c r="B19" s="140" t="s">
        <v>68</v>
      </c>
      <c r="C19" s="140" t="s">
        <v>69</v>
      </c>
      <c r="D19" s="140" t="s">
        <v>70</v>
      </c>
      <c r="E19" s="140" t="s">
        <v>102</v>
      </c>
      <c r="F19" s="140" t="s">
        <v>103</v>
      </c>
      <c r="G19" s="140" t="s">
        <v>71</v>
      </c>
      <c r="H19" s="140" t="s">
        <v>72</v>
      </c>
      <c r="I19" s="140" t="s">
        <v>73</v>
      </c>
      <c r="J19" s="140" t="s">
        <v>38</v>
      </c>
    </row>
    <row r="20" spans="1:10">
      <c r="A20" s="87" t="s">
        <v>36</v>
      </c>
      <c r="B20" s="156" t="s">
        <v>34</v>
      </c>
      <c r="C20" s="156" t="s">
        <v>35</v>
      </c>
      <c r="D20" s="156" t="s">
        <v>34</v>
      </c>
      <c r="E20" s="156" t="s">
        <v>34</v>
      </c>
      <c r="F20" s="156" t="s">
        <v>35</v>
      </c>
      <c r="G20" s="156" t="s">
        <v>35</v>
      </c>
      <c r="H20" s="156" t="s">
        <v>35</v>
      </c>
      <c r="I20" s="156" t="s">
        <v>34</v>
      </c>
      <c r="J20" s="156" t="s">
        <v>37</v>
      </c>
    </row>
    <row r="21" spans="1:10">
      <c r="A21" s="156"/>
      <c r="B21" s="156"/>
      <c r="C21" s="156"/>
      <c r="D21" s="156"/>
      <c r="E21" s="156"/>
      <c r="F21" s="156"/>
      <c r="G21" s="156"/>
      <c r="H21" s="156"/>
      <c r="I21" s="156"/>
      <c r="J21" s="165" t="str">
        <f>(H21-G21)&amp;" days"</f>
        <v>0 days</v>
      </c>
    </row>
    <row r="22" spans="1:10">
      <c r="A22" s="156"/>
      <c r="B22" s="156"/>
      <c r="C22" s="156"/>
      <c r="D22" s="156"/>
      <c r="E22" s="156"/>
      <c r="F22" s="156"/>
      <c r="G22" s="156"/>
      <c r="H22" s="156"/>
      <c r="I22" s="156"/>
      <c r="J22" s="165" t="str">
        <f>(H22-G22)&amp;" days"</f>
        <v>0 days</v>
      </c>
    </row>
    <row r="23" spans="1:10">
      <c r="A23" s="156"/>
      <c r="B23" s="156"/>
      <c r="C23" s="156"/>
      <c r="D23" s="156"/>
      <c r="E23" s="156"/>
      <c r="F23" s="156"/>
      <c r="G23" s="156"/>
      <c r="H23" s="156"/>
      <c r="I23" s="156"/>
      <c r="J23" s="165" t="str">
        <f>(H23-G23)&amp;" days"</f>
        <v>0 days</v>
      </c>
    </row>
    <row r="24" spans="1:10">
      <c r="A24" s="156"/>
      <c r="B24" s="156"/>
      <c r="C24" s="156"/>
      <c r="D24" s="156"/>
      <c r="E24" s="156"/>
      <c r="F24" s="156"/>
      <c r="G24" s="156"/>
      <c r="H24" s="156"/>
      <c r="I24" s="156"/>
      <c r="J24" s="165" t="str">
        <f>(H24-G24)&amp;" days"</f>
        <v>0 days</v>
      </c>
    </row>
    <row r="25" spans="1:10">
      <c r="A25" s="81" t="s">
        <v>42</v>
      </c>
    </row>
    <row r="26" spans="1:10">
      <c r="A26" s="219" t="s">
        <v>41</v>
      </c>
      <c r="B26" s="219"/>
      <c r="C26" s="219"/>
      <c r="D26" s="219"/>
      <c r="E26" s="219"/>
      <c r="F26" s="219"/>
      <c r="G26" s="219"/>
    </row>
    <row r="27" spans="1:10" ht="17.25">
      <c r="A27" s="219" t="s">
        <v>39</v>
      </c>
      <c r="B27" s="219"/>
      <c r="C27" s="219"/>
      <c r="D27" s="219"/>
      <c r="E27" s="219"/>
      <c r="I27" s="155" t="s">
        <v>83</v>
      </c>
    </row>
    <row r="28" spans="1:10" ht="17.25">
      <c r="A28" s="219"/>
      <c r="B28" s="219"/>
      <c r="C28" s="219"/>
      <c r="D28" s="219"/>
      <c r="E28" s="219"/>
      <c r="I28" s="155" t="s">
        <v>74</v>
      </c>
    </row>
    <row r="29" spans="1:10" ht="17.25">
      <c r="A29" s="219" t="s">
        <v>101</v>
      </c>
      <c r="B29" s="219"/>
      <c r="C29" s="219"/>
      <c r="D29" s="219"/>
      <c r="E29" s="219"/>
      <c r="I29" s="155" t="s">
        <v>75</v>
      </c>
    </row>
    <row r="30" spans="1:10">
      <c r="A30" s="219" t="s">
        <v>40</v>
      </c>
      <c r="B30" s="219"/>
      <c r="C30" s="219"/>
      <c r="D30" s="219"/>
      <c r="E30" s="219"/>
      <c r="F30" s="219"/>
    </row>
    <row r="31" spans="1:10">
      <c r="I31" s="301" t="s">
        <v>123</v>
      </c>
      <c r="J31" s="301"/>
    </row>
  </sheetData>
  <mergeCells count="31">
    <mergeCell ref="I31:J31"/>
    <mergeCell ref="A18:B18"/>
    <mergeCell ref="C18:D18"/>
    <mergeCell ref="A26:G26"/>
    <mergeCell ref="A27:E28"/>
    <mergeCell ref="A29:E29"/>
    <mergeCell ref="A30:F30"/>
    <mergeCell ref="C14:E14"/>
    <mergeCell ref="H14:J14"/>
    <mergeCell ref="C15:E15"/>
    <mergeCell ref="F15:G16"/>
    <mergeCell ref="H15:J16"/>
    <mergeCell ref="C16:E16"/>
    <mergeCell ref="C9:E9"/>
    <mergeCell ref="C10:E10"/>
    <mergeCell ref="H11:J11"/>
    <mergeCell ref="H12:J12"/>
    <mergeCell ref="C13:D13"/>
    <mergeCell ref="H13:J13"/>
    <mergeCell ref="C7:E7"/>
    <mergeCell ref="H7:J7"/>
    <mergeCell ref="A8:B8"/>
    <mergeCell ref="C8:E8"/>
    <mergeCell ref="F8:G8"/>
    <mergeCell ref="H8:J8"/>
    <mergeCell ref="A2:F2"/>
    <mergeCell ref="I2:J2"/>
    <mergeCell ref="I3:J3"/>
    <mergeCell ref="I4:J4"/>
    <mergeCell ref="C6:E6"/>
    <mergeCell ref="H6:J6"/>
  </mergeCells>
  <dataValidations count="2">
    <dataValidation type="list" allowBlank="1" showInputMessage="1" showErrorMessage="1" sqref="B13" xr:uid="{9D69E395-47A9-4067-A542-56937D27F797}">
      <formula1>$R$10:$R$11</formula1>
    </dataValidation>
    <dataValidation type="list" allowBlank="1" showInputMessage="1" showErrorMessage="1" sqref="E13" xr:uid="{58C65CBE-6EC5-48C7-9204-BFE00D035386}">
      <formula1>$N$12:$N$13</formula1>
    </dataValidation>
  </dataValidations>
  <pageMargins left="0.25" right="0.25" top="0.75" bottom="0.75" header="0.3" footer="0.3"/>
  <pageSetup scale="82" fitToHeight="0" orientation="landscape" horizontalDpi="90"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3D94-857B-46D1-8FA0-8E1B95A85B73}">
  <sheetPr>
    <pageSetUpPr fitToPage="1"/>
  </sheetPr>
  <dimension ref="A1:N32"/>
  <sheetViews>
    <sheetView topLeftCell="A10" zoomScaleNormal="100" zoomScaleSheetLayoutView="100" workbookViewId="0">
      <selection activeCell="O8" sqref="O8"/>
    </sheetView>
  </sheetViews>
  <sheetFormatPr defaultRowHeight="15"/>
  <cols>
    <col min="1" max="1" width="17.5703125" style="155" customWidth="1"/>
    <col min="2" max="2" width="19.5703125" style="155" customWidth="1"/>
    <col min="3" max="3" width="12.28515625" style="155" customWidth="1"/>
    <col min="4" max="4" width="11.570312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31.5703125" style="155" customWidth="1"/>
    <col min="11" max="11" width="6" style="155" customWidth="1"/>
    <col min="12" max="12" width="9.140625" style="155"/>
    <col min="13" max="13" width="12" style="155" bestFit="1" customWidth="1"/>
    <col min="14" max="14" width="0" style="155" hidden="1" customWidth="1"/>
    <col min="15" max="16384" width="9.140625" style="155"/>
  </cols>
  <sheetData>
    <row r="1" spans="1:14" ht="18.75">
      <c r="A1" s="65" t="s">
        <v>50</v>
      </c>
      <c r="B1" s="160"/>
      <c r="C1" s="160"/>
    </row>
    <row r="2" spans="1:14" ht="21">
      <c r="A2" s="65"/>
      <c r="B2" s="160"/>
      <c r="C2" s="160"/>
      <c r="D2" s="72"/>
      <c r="E2" s="290" t="s">
        <v>109</v>
      </c>
      <c r="F2" s="290"/>
      <c r="G2" s="290"/>
      <c r="I2" s="72" t="s">
        <v>98</v>
      </c>
      <c r="J2" s="143" t="s">
        <v>99</v>
      </c>
      <c r="K2" s="152"/>
    </row>
    <row r="3" spans="1:14" ht="17.45" customHeight="1">
      <c r="A3" s="71"/>
      <c r="C3" s="72"/>
      <c r="D3" s="72"/>
      <c r="H3" s="72"/>
      <c r="I3" s="72" t="s">
        <v>20</v>
      </c>
      <c r="J3" s="73">
        <v>7000056844</v>
      </c>
      <c r="K3" s="135"/>
      <c r="M3" s="179"/>
    </row>
    <row r="4" spans="1:14" ht="17.45" customHeight="1">
      <c r="A4" s="71"/>
      <c r="C4" s="72"/>
      <c r="D4" s="72"/>
      <c r="H4" s="72"/>
      <c r="I4" s="72" t="s">
        <v>24</v>
      </c>
      <c r="J4" s="73">
        <v>6300091423</v>
      </c>
      <c r="K4" s="135"/>
    </row>
    <row r="5" spans="1:14" ht="17.45" customHeight="1">
      <c r="A5" s="71"/>
      <c r="B5" s="71"/>
      <c r="C5" s="71"/>
      <c r="E5" s="71"/>
      <c r="F5" s="71"/>
      <c r="H5" s="72"/>
      <c r="I5" s="72"/>
      <c r="J5" s="135"/>
    </row>
    <row r="6" spans="1:14" ht="15.75">
      <c r="A6" s="74" t="s">
        <v>9</v>
      </c>
      <c r="B6" s="160"/>
      <c r="C6" s="160"/>
    </row>
    <row r="7" spans="1:14" ht="15.75" customHeight="1">
      <c r="A7" s="159" t="s">
        <v>1</v>
      </c>
      <c r="B7" s="75"/>
      <c r="C7" s="250" t="s">
        <v>112</v>
      </c>
      <c r="D7" s="251"/>
      <c r="E7" s="306"/>
      <c r="F7" s="159" t="s">
        <v>3</v>
      </c>
      <c r="G7" s="157"/>
      <c r="H7" s="250" t="s">
        <v>113</v>
      </c>
      <c r="I7" s="251"/>
      <c r="J7" s="252"/>
    </row>
    <row r="8" spans="1:14" ht="31.9" customHeight="1">
      <c r="A8" s="136" t="s">
        <v>2</v>
      </c>
      <c r="B8" s="76"/>
      <c r="C8" s="250" t="s">
        <v>114</v>
      </c>
      <c r="D8" s="251"/>
      <c r="E8" s="306"/>
      <c r="F8" s="137" t="s">
        <v>4</v>
      </c>
      <c r="G8" s="77"/>
      <c r="H8" s="250" t="s">
        <v>115</v>
      </c>
      <c r="I8" s="251"/>
      <c r="J8" s="252"/>
    </row>
    <row r="9" spans="1:14" ht="46.15" customHeight="1">
      <c r="A9" s="253" t="s">
        <v>5</v>
      </c>
      <c r="B9" s="254"/>
      <c r="C9" s="250" t="s">
        <v>116</v>
      </c>
      <c r="D9" s="251"/>
      <c r="E9" s="306"/>
      <c r="F9" s="255" t="s">
        <v>6</v>
      </c>
      <c r="G9" s="256"/>
      <c r="H9" s="250" t="s">
        <v>117</v>
      </c>
      <c r="I9" s="251"/>
      <c r="J9" s="252"/>
    </row>
    <row r="10" spans="1:14" ht="15.75" customHeight="1">
      <c r="A10" s="159" t="s">
        <v>19</v>
      </c>
      <c r="B10" s="75"/>
      <c r="C10" s="250">
        <v>88888</v>
      </c>
      <c r="D10" s="251"/>
      <c r="E10" s="306"/>
      <c r="N10" s="158"/>
    </row>
    <row r="11" spans="1:14" ht="18.75" customHeight="1">
      <c r="A11" s="138" t="s">
        <v>11</v>
      </c>
      <c r="B11" s="79"/>
      <c r="C11" s="250" t="s">
        <v>118</v>
      </c>
      <c r="D11" s="251"/>
      <c r="E11" s="306"/>
      <c r="F11" s="74" t="s">
        <v>29</v>
      </c>
      <c r="G11" s="160"/>
      <c r="H11" s="160"/>
      <c r="I11" s="160"/>
      <c r="N11" s="158"/>
    </row>
    <row r="12" spans="1:14" ht="17.25" customHeight="1">
      <c r="F12" s="159" t="s">
        <v>64</v>
      </c>
      <c r="G12" s="157"/>
      <c r="H12" s="250" t="s">
        <v>86</v>
      </c>
      <c r="I12" s="251"/>
      <c r="J12" s="260"/>
    </row>
    <row r="13" spans="1:14" ht="15.75" customHeight="1">
      <c r="A13" s="74" t="s">
        <v>8</v>
      </c>
      <c r="B13" s="160"/>
      <c r="C13" s="160"/>
      <c r="D13" s="160"/>
      <c r="F13" s="159" t="s">
        <v>12</v>
      </c>
      <c r="G13" s="157"/>
      <c r="H13" s="250" t="s">
        <v>119</v>
      </c>
      <c r="I13" s="251"/>
      <c r="J13" s="260"/>
      <c r="N13" s="158" t="s">
        <v>58</v>
      </c>
    </row>
    <row r="14" spans="1:14" ht="15.75">
      <c r="A14" s="159" t="s">
        <v>60</v>
      </c>
      <c r="B14" s="80" t="s">
        <v>58</v>
      </c>
      <c r="C14" s="261" t="s">
        <v>66</v>
      </c>
      <c r="D14" s="262"/>
      <c r="E14" s="139"/>
      <c r="F14" s="159" t="s">
        <v>21</v>
      </c>
      <c r="G14" s="157"/>
      <c r="H14" s="250" t="s">
        <v>120</v>
      </c>
      <c r="I14" s="251"/>
      <c r="J14" s="260"/>
      <c r="N14" s="158" t="s">
        <v>59</v>
      </c>
    </row>
    <row r="15" spans="1:14" ht="15.75">
      <c r="A15" s="159" t="s">
        <v>108</v>
      </c>
      <c r="B15" s="75"/>
      <c r="C15" s="264">
        <v>12345</v>
      </c>
      <c r="D15" s="265"/>
      <c r="E15" s="266"/>
      <c r="F15" s="159" t="s">
        <v>63</v>
      </c>
      <c r="G15" s="157"/>
      <c r="H15" s="250" t="s">
        <v>121</v>
      </c>
      <c r="I15" s="251"/>
      <c r="J15" s="260"/>
    </row>
    <row r="16" spans="1:14" ht="30" customHeight="1">
      <c r="A16" s="159" t="s">
        <v>10</v>
      </c>
      <c r="B16" s="75"/>
      <c r="C16" s="267">
        <v>44410</v>
      </c>
      <c r="D16" s="265"/>
      <c r="E16" s="268"/>
      <c r="F16" s="269" t="s">
        <v>13</v>
      </c>
      <c r="G16" s="270"/>
      <c r="H16" s="273" t="s">
        <v>122</v>
      </c>
      <c r="I16" s="274"/>
      <c r="J16" s="275"/>
    </row>
    <row r="17" spans="1:10" ht="15.75">
      <c r="A17" s="138" t="s">
        <v>7</v>
      </c>
      <c r="B17" s="79"/>
      <c r="C17" s="264" t="s">
        <v>87</v>
      </c>
      <c r="D17" s="265"/>
      <c r="E17" s="268"/>
      <c r="F17" s="271"/>
      <c r="G17" s="272"/>
      <c r="H17" s="276"/>
      <c r="I17" s="277"/>
      <c r="J17" s="278"/>
    </row>
    <row r="19" spans="1:10" ht="15.75">
      <c r="A19" s="302" t="s">
        <v>76</v>
      </c>
      <c r="B19" s="303"/>
      <c r="C19" s="304" t="s">
        <v>91</v>
      </c>
      <c r="D19" s="305"/>
    </row>
    <row r="20" spans="1:10" ht="64.5" customHeight="1">
      <c r="A20" s="162" t="s">
        <v>100</v>
      </c>
      <c r="B20" s="140" t="s">
        <v>68</v>
      </c>
      <c r="C20" s="140" t="s">
        <v>69</v>
      </c>
      <c r="D20" s="140" t="s">
        <v>70</v>
      </c>
      <c r="E20" s="140" t="s">
        <v>102</v>
      </c>
      <c r="F20" s="140" t="s">
        <v>103</v>
      </c>
      <c r="G20" s="140" t="s">
        <v>71</v>
      </c>
      <c r="H20" s="140" t="s">
        <v>72</v>
      </c>
      <c r="I20" s="140" t="s">
        <v>73</v>
      </c>
      <c r="J20" s="140" t="s">
        <v>38</v>
      </c>
    </row>
    <row r="21" spans="1:10">
      <c r="A21" s="87" t="s">
        <v>94</v>
      </c>
      <c r="B21" s="156">
        <v>9</v>
      </c>
      <c r="C21" s="163">
        <v>44377</v>
      </c>
      <c r="D21" s="164">
        <v>4000</v>
      </c>
      <c r="E21" s="156">
        <v>12345</v>
      </c>
      <c r="F21" s="163">
        <v>44415</v>
      </c>
      <c r="G21" s="165" t="s">
        <v>96</v>
      </c>
      <c r="H21" s="156"/>
      <c r="I21" s="156"/>
      <c r="J21" s="156" t="str">
        <f>IFERROR(((H21-G21) &amp; " days"),"")</f>
        <v/>
      </c>
    </row>
    <row r="22" spans="1:10">
      <c r="A22" s="156"/>
      <c r="B22" s="156">
        <v>8</v>
      </c>
      <c r="C22" s="68">
        <v>44346</v>
      </c>
      <c r="D22" s="166">
        <v>8000</v>
      </c>
      <c r="E22" s="156">
        <v>12344</v>
      </c>
      <c r="F22" s="163">
        <v>44378</v>
      </c>
      <c r="G22" s="167">
        <v>44406</v>
      </c>
      <c r="H22" s="163">
        <v>44409</v>
      </c>
      <c r="I22" s="166">
        <v>8000</v>
      </c>
      <c r="J22" s="165" t="str">
        <f>(H22-G22) &amp; " days"</f>
        <v>3 days</v>
      </c>
    </row>
    <row r="23" spans="1:10">
      <c r="A23" s="156"/>
      <c r="B23" s="156"/>
      <c r="C23" s="156"/>
      <c r="D23" s="156"/>
      <c r="E23" s="156"/>
      <c r="F23" s="156"/>
      <c r="G23" s="156"/>
      <c r="H23" s="156"/>
      <c r="I23" s="156"/>
      <c r="J23" s="165"/>
    </row>
    <row r="24" spans="1:10">
      <c r="A24" s="156"/>
      <c r="B24" s="156"/>
      <c r="C24" s="156"/>
      <c r="D24" s="156"/>
      <c r="E24" s="156"/>
      <c r="F24" s="156"/>
      <c r="G24" s="156"/>
      <c r="H24" s="156"/>
      <c r="I24" s="156"/>
      <c r="J24" s="165"/>
    </row>
    <row r="25" spans="1:10">
      <c r="A25" s="156"/>
      <c r="B25" s="156"/>
      <c r="C25" s="156"/>
      <c r="D25" s="156"/>
      <c r="E25" s="156"/>
      <c r="F25" s="156"/>
      <c r="G25" s="156"/>
      <c r="H25" s="156"/>
      <c r="I25" s="156"/>
      <c r="J25" s="165"/>
    </row>
    <row r="26" spans="1:10">
      <c r="A26" s="81" t="s">
        <v>104</v>
      </c>
    </row>
    <row r="27" spans="1:10">
      <c r="A27" s="219" t="s">
        <v>41</v>
      </c>
      <c r="B27" s="219"/>
      <c r="C27" s="219"/>
      <c r="D27" s="219"/>
      <c r="E27" s="219"/>
      <c r="F27" s="219"/>
      <c r="G27" s="219"/>
    </row>
    <row r="28" spans="1:10" ht="17.25">
      <c r="A28" s="219" t="s">
        <v>105</v>
      </c>
      <c r="B28" s="219"/>
      <c r="C28" s="219"/>
      <c r="D28" s="219"/>
      <c r="E28" s="219"/>
      <c r="I28" s="155" t="s">
        <v>83</v>
      </c>
    </row>
    <row r="29" spans="1:10" ht="17.25">
      <c r="A29" s="219"/>
      <c r="B29" s="219"/>
      <c r="C29" s="219"/>
      <c r="D29" s="219"/>
      <c r="E29" s="219"/>
      <c r="I29" s="155" t="s">
        <v>74</v>
      </c>
    </row>
    <row r="30" spans="1:10" ht="17.25">
      <c r="A30" s="219" t="s">
        <v>106</v>
      </c>
      <c r="B30" s="219"/>
      <c r="C30" s="219"/>
      <c r="D30" s="219"/>
      <c r="E30" s="219"/>
      <c r="I30" s="155" t="s">
        <v>75</v>
      </c>
    </row>
    <row r="31" spans="1:10">
      <c r="A31" s="307" t="s">
        <v>95</v>
      </c>
      <c r="B31" s="307"/>
      <c r="C31" s="307"/>
      <c r="D31" s="307"/>
      <c r="E31" s="307"/>
    </row>
    <row r="32" spans="1:10">
      <c r="I32" s="301" t="s">
        <v>123</v>
      </c>
      <c r="J32" s="301"/>
    </row>
  </sheetData>
  <mergeCells count="28">
    <mergeCell ref="I32:J32"/>
    <mergeCell ref="A19:B19"/>
    <mergeCell ref="C19:D19"/>
    <mergeCell ref="A27:G27"/>
    <mergeCell ref="A28:E29"/>
    <mergeCell ref="A30:E30"/>
    <mergeCell ref="A31:E31"/>
    <mergeCell ref="C15:E15"/>
    <mergeCell ref="H15:J15"/>
    <mergeCell ref="C16:E16"/>
    <mergeCell ref="F16:G17"/>
    <mergeCell ref="H16:J17"/>
    <mergeCell ref="C17:E17"/>
    <mergeCell ref="C10:E10"/>
    <mergeCell ref="C11:E11"/>
    <mergeCell ref="H12:J12"/>
    <mergeCell ref="H13:J13"/>
    <mergeCell ref="C14:D14"/>
    <mergeCell ref="H14:J14"/>
    <mergeCell ref="A9:B9"/>
    <mergeCell ref="C9:E9"/>
    <mergeCell ref="F9:G9"/>
    <mergeCell ref="H9:J9"/>
    <mergeCell ref="E2:G2"/>
    <mergeCell ref="C7:E7"/>
    <mergeCell ref="H7:J7"/>
    <mergeCell ref="C8:E8"/>
    <mergeCell ref="H8:J8"/>
  </mergeCells>
  <dataValidations count="2">
    <dataValidation type="list" allowBlank="1" showInputMessage="1" showErrorMessage="1" sqref="B14" xr:uid="{B433768A-260A-4102-8EB0-49AE017C4227}">
      <formula1>$N$13:$N$14</formula1>
    </dataValidation>
    <dataValidation type="list" allowBlank="1" showInputMessage="1" showErrorMessage="1" sqref="E14" xr:uid="{38F7F6E6-7764-44FC-8643-49A94C1E3157}">
      <formula1>$N$12:$N$13</formula1>
    </dataValidation>
  </dataValidations>
  <pageMargins left="0.25" right="0.25" top="0.75" bottom="0.75" header="0.3" footer="0.3"/>
  <pageSetup scale="77" fitToHeight="0" orientation="landscape"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54" ma:contentTypeDescription="Create a new document." ma:contentTypeScope="" ma:versionID="7bf0aba025e9d7d5129f6fd19e9cbbb2">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53d95f1f789ff6f12602343b7cd8927f"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ef604a7-ebc4-47af-96e9-7f1ad444f50a" ContentTypeId="0x0101" PreviousValue="false"/>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Props1.xml><?xml version="1.0" encoding="utf-8"?>
<ds:datastoreItem xmlns:ds="http://schemas.openxmlformats.org/officeDocument/2006/customXml" ds:itemID="{30C939BF-939C-4734-AD9D-6DE1E304D217}"/>
</file>

<file path=customXml/itemProps2.xml><?xml version="1.0" encoding="utf-8"?>
<ds:datastoreItem xmlns:ds="http://schemas.openxmlformats.org/officeDocument/2006/customXml" ds:itemID="{FD2138BD-D526-4E7F-96A3-E6E816F6910B}"/>
</file>

<file path=customXml/itemProps3.xml><?xml version="1.0" encoding="utf-8"?>
<ds:datastoreItem xmlns:ds="http://schemas.openxmlformats.org/officeDocument/2006/customXml" ds:itemID="{C7BC44EA-43AD-4C87-AC95-484889F5FFCD}"/>
</file>

<file path=customXml/itemProps4.xml><?xml version="1.0" encoding="utf-8"?>
<ds:datastoreItem xmlns:ds="http://schemas.openxmlformats.org/officeDocument/2006/customXml" ds:itemID="{3F090214-A5DF-44EC-82DD-2828C2F6CA5C}"/>
</file>

<file path=customXml/itemProps5.xml><?xml version="1.0" encoding="utf-8"?>
<ds:datastoreItem xmlns:ds="http://schemas.openxmlformats.org/officeDocument/2006/customXml" ds:itemID="{81549454-917A-4473-8AD4-31C839C608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Lump Sum Form</vt:lpstr>
      <vt:lpstr>Example_LS</vt:lpstr>
      <vt:lpstr>Sub_Pay_Form</vt:lpstr>
      <vt:lpstr>Example_Sub Pay Form</vt:lpstr>
      <vt:lpstr>Example_LS!Print_Area</vt:lpstr>
      <vt:lpstr>'Example_Sub Pay Form'!Print_Area</vt:lpstr>
      <vt:lpstr>'Lump Sum Form'!Print_Area</vt:lpstr>
      <vt:lpstr>Sub_Pay_Form!Print_Area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2022-05-03T17:20:08Z</cp:lastPrinted>
  <dcterms:created xsi:type="dcterms:W3CDTF">2018-06-06T18:46:08Z</dcterms:created>
  <dcterms:modified xsi:type="dcterms:W3CDTF">2022-05-11T16:33:48Z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