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xml" ContentType="application/vnd.openxmlformats-officedocument.spreadsheetml.sheetMetadata+xml"/>
  <Override PartName="/customXml/itemProps4.xml" ContentType="application/vnd.openxmlformats-officedocument.customXm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5"/>
  <workbookPr codeName="ThisWorkbook"/>
  <mc:AlternateContent xmlns:mc="http://schemas.openxmlformats.org/markup-compatibility/2006">
    <mc:Choice Requires="x15">
      <x15ac:absPath xmlns:x15ac="http://schemas.microsoft.com/office/spreadsheetml/2010/11/ac" url="https://ncconnect-my.sharepoint.com/personal/ext-argood_ncdot_gov/Documents/SSP RFP/Price Proposal/"/>
    </mc:Choice>
  </mc:AlternateContent>
  <xr:revisionPtr revIDLastSave="0" documentId="8_{A313CB68-9778-420D-B9F8-1F5A964C5812}" xr6:coauthVersionLast="47" xr6:coauthVersionMax="47" xr10:uidLastSave="{00000000-0000-0000-0000-000000000000}"/>
  <bookViews>
    <workbookView xWindow="25490" yWindow="-110" windowWidth="25820" windowHeight="14020" firstSheet="5" activeTab="5" xr2:uid="{7933FB4B-92D7-43AD-8EEA-FE11F249FA37}"/>
  </bookViews>
  <sheets>
    <sheet name="Price Proposal Information &gt;&gt;" sheetId="3" r:id="rId1"/>
    <sheet name="Instructions" sheetId="2" r:id="rId2"/>
    <sheet name="Assumptions" sheetId="5" r:id="rId3"/>
    <sheet name="Calculations" sheetId="10" r:id="rId4"/>
    <sheet name="Direct Costs" sheetId="6" r:id="rId5"/>
    <sheet name="Fuel Costs" sheetId="11" r:id="rId6"/>
    <sheet name="Price Proposal Tabs &gt;&gt;" sheetId="8" r:id="rId7"/>
    <sheet name="Bid" sheetId="9" r:id="rId8"/>
    <sheet name="Summary" sheetId="12" r:id="rId9"/>
  </sheets>
  <definedNames>
    <definedName name="_xlnm.Print_Area" localSheetId="2">Assumptions!$A$1:$N$27</definedName>
    <definedName name="_xlnm.Print_Area" localSheetId="7">Bid!$A$1:$F$18</definedName>
    <definedName name="_xlnm.Print_Area" localSheetId="3">Calculations!$A$2:$N$24</definedName>
    <definedName name="_xlnm.Print_Area" localSheetId="4">'Direct Costs'!$A$1:$L$42</definedName>
    <definedName name="_xlnm.Print_Area" localSheetId="0">'Price Proposal Information &gt;&gt;'!$A$1:$J$25</definedName>
    <definedName name="_xlnm.Print_Area" localSheetId="8">Summary!$A$1:$H$28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11" l="1"/>
  <c r="F20" i="12" l="1"/>
  <c r="B25" i="11"/>
  <c r="B29" i="11" s="1"/>
  <c r="F27" i="6"/>
  <c r="E27" i="6"/>
  <c r="B26" i="11" s="1"/>
  <c r="B30" i="11" s="1"/>
  <c r="B10" i="11"/>
  <c r="B6" i="11"/>
  <c r="B22" i="11" s="1"/>
  <c r="B5" i="11"/>
  <c r="B21" i="11" s="1"/>
  <c r="C26" i="6"/>
  <c r="C25" i="6"/>
  <c r="C24" i="6"/>
  <c r="B26" i="6"/>
  <c r="B25" i="6"/>
  <c r="B24" i="6"/>
  <c r="K24" i="6"/>
  <c r="B33" i="11" l="1"/>
  <c r="F19" i="12" s="1"/>
  <c r="B34" i="11"/>
  <c r="E25" i="6"/>
  <c r="E26" i="6" l="1"/>
  <c r="F26" i="6"/>
  <c r="F25" i="6"/>
  <c r="E24" i="6"/>
  <c r="F24" i="6"/>
  <c r="F16" i="12" s="1" a="1"/>
  <c r="F16" i="12" s="1"/>
  <c r="F15" i="12" l="1"/>
  <c r="F13" i="12" l="1"/>
  <c r="F12" i="12"/>
  <c r="F11" i="12"/>
  <c r="F10" i="12"/>
  <c r="F7" i="12"/>
  <c r="F8" i="12" l="1"/>
  <c r="J37" i="6" l="1"/>
  <c r="K37" i="6" s="1"/>
  <c r="B9" i="6" l="1"/>
  <c r="K25" i="6" l="1"/>
  <c r="L25" i="6" s="1"/>
  <c r="K26" i="6"/>
  <c r="J38" i="6"/>
  <c r="K38" i="6" s="1"/>
  <c r="J40" i="6" s="1"/>
  <c r="F22" i="12" s="1"/>
  <c r="F24" i="12" s="1"/>
  <c r="L26" i="6"/>
  <c r="L24" i="6" l="1"/>
  <c r="K28" i="6" s="1"/>
  <c r="F21" i="1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<sst xmlns="http://schemas.openxmlformats.org/spreadsheetml/2006/main" count="257" uniqueCount="176">
  <si>
    <t xml:space="preserve"> Price Proposal
Information</t>
  </si>
  <si>
    <r>
      <rPr>
        <sz val="14"/>
        <color theme="1"/>
        <rFont val="Calibri"/>
        <family val="2"/>
        <scheme val="minor"/>
      </rPr>
      <t>North Carolina Department of Transportation
Safety Service Patrol (SSP) Request for Proposal Project
Requirement: Price Proposal</t>
    </r>
    <r>
      <rPr>
        <sz val="11"/>
        <color theme="1"/>
        <rFont val="Calibri"/>
        <family val="2"/>
        <scheme val="minor"/>
      </rPr>
      <t xml:space="preserve">
</t>
    </r>
  </si>
  <si>
    <t xml:space="preserve">Note: Green cells are for data entry. 
</t>
  </si>
  <si>
    <t>Instructions:</t>
  </si>
  <si>
    <r>
      <rPr>
        <sz val="11"/>
        <color rgb="FF000000"/>
        <rFont val="Calibri"/>
        <family val="2"/>
      </rPr>
      <t>This workbook contains a pricing section that must be completed by Proposers:</t>
    </r>
    <r>
      <rPr>
        <sz val="11"/>
        <color rgb="FF00B050"/>
        <rFont val="Calibri"/>
        <family val="2"/>
      </rPr>
      <t xml:space="preserve"> </t>
    </r>
    <r>
      <rPr>
        <b/>
        <sz val="11"/>
        <color rgb="FF00B050"/>
        <rFont val="Calibri"/>
        <family val="2"/>
      </rPr>
      <t>Bid Tab</t>
    </r>
    <r>
      <rPr>
        <sz val="11"/>
        <color theme="1"/>
        <rFont val="Calibri"/>
        <family val="2"/>
      </rPr>
      <t xml:space="preserve">; only complete the </t>
    </r>
    <r>
      <rPr>
        <b/>
        <sz val="11"/>
        <color rgb="FF92D050"/>
        <rFont val="Calibri"/>
        <family val="2"/>
      </rPr>
      <t>green</t>
    </r>
    <r>
      <rPr>
        <sz val="11"/>
        <color theme="1"/>
        <rFont val="Calibri"/>
        <family val="2"/>
      </rPr>
      <t xml:space="preserve"> cells.</t>
    </r>
  </si>
  <si>
    <t xml:space="preserve">Assumptions and Calculations tabs are for information only. </t>
  </si>
  <si>
    <t xml:space="preserve">Direct Costs tab is for information only to ensure like estimates. </t>
  </si>
  <si>
    <t xml:space="preserve">Fuel Costs tab for fuel reimbursement is for information only to ensure like estimates. </t>
  </si>
  <si>
    <t xml:space="preserve">The total value of the Proposer's Price Proposal on the Summary tab is derived for evaluation purposes only. </t>
  </si>
  <si>
    <t>The price proposed under Bid tab will be used as the final bid amount for the duration of the project. This is inclusive of all payment related to providing the services as described in the RFP.</t>
  </si>
  <si>
    <t>Compensation Assumptions</t>
  </si>
  <si>
    <t>Assumptions per RFP</t>
  </si>
  <si>
    <t># of Routes Year 1</t>
  </si>
  <si>
    <t># of Routes 
Years 2-5</t>
  </si>
  <si>
    <t># of Shifts per Day</t>
  </si>
  <si>
    <t># of Responders per Shift / Route</t>
  </si>
  <si>
    <t># of Supervisors per Shift</t>
  </si>
  <si>
    <t># of Supervisors per Shift Years 2-5</t>
  </si>
  <si>
    <t># of Hours 
per Shift</t>
  </si>
  <si>
    <t># of Days 
per Week</t>
  </si>
  <si>
    <r>
      <rPr>
        <b/>
        <sz val="11"/>
        <color theme="7"/>
        <rFont val="Calibri"/>
        <family val="2"/>
        <scheme val="minor"/>
      </rPr>
      <t>For estimations:</t>
    </r>
    <r>
      <rPr>
        <sz val="11"/>
        <color theme="7"/>
        <rFont val="Calibri"/>
        <family val="2"/>
        <scheme val="minor"/>
      </rPr>
      <t xml:space="preserve">
Disclaimer: Routes for Years 2-5 are not guaranteed. This is for estimation purposes </t>
    </r>
    <r>
      <rPr>
        <b/>
        <sz val="11"/>
        <color theme="7"/>
        <rFont val="Calibri"/>
        <family val="2"/>
        <scheme val="minor"/>
      </rPr>
      <t>ONLY</t>
    </r>
    <r>
      <rPr>
        <sz val="11"/>
        <color theme="7"/>
        <rFont val="Calibri"/>
        <family val="2"/>
        <scheme val="minor"/>
      </rPr>
      <t xml:space="preserve">. </t>
    </r>
  </si>
  <si>
    <t>Additional Assumptions:</t>
  </si>
  <si>
    <t>9 routes for Year 1 (1 year); 24 routes for Years 2-5 (4 years)</t>
  </si>
  <si>
    <t>8 hour shifts; 2 shifts per day; 5 days per week; 52 weeks per year.</t>
  </si>
  <si>
    <t xml:space="preserve">2080 hours equals the multiplication of 8 hours a day, 5 days a week, 52 weeks per year. </t>
  </si>
  <si>
    <t xml:space="preserve">Mobilization Fee - includes start-up costs for the Vendor like onboarding staff, purchase of vehicles and equipment, facilities, and training. This is a one time fee. </t>
  </si>
  <si>
    <t>Project Management Fee - includes annual costs associated with, but not limited to training, project management, performance assessment, fleet management, and invoicing.</t>
  </si>
  <si>
    <t xml:space="preserve">Base Hourly Rate - includes the cost of a person and a vehicle for normal operations. Person unit rate include rate + benefits + time off, etc. Vehicle unit rate include capital cost, tool, maintenance, and expendables used during service. The vehicle cost will be distributed across 5 years at 2080 hours per year. </t>
  </si>
  <si>
    <t xml:space="preserve">Surge Hourly Rate - includes the cost of a person and a vehicle for surge activities as defined in the RFP. Surge person unit rate cannot exceed 1.5 of the base person unit rate. Vehicle unit rate include capital cost, tool, maintenance, and expendables used during service. The vehicle cost will be distributed across 5 years at 2080 hours per year. This vehicle unit rate should be the same value used in the Base Hourly Rate calculations. </t>
  </si>
  <si>
    <t xml:space="preserve">Direct Costs - includes reimbursement for lodging, food, or mileage per training, meeting, or surge events (based on assumptions). This cost does not include the cost of a person (labor). </t>
  </si>
  <si>
    <r>
      <t xml:space="preserve">Fuel Costs - includes base rate for diesel trucks (preferred) at a reimbursement rate of 2 gal/hr based on 8hr shifts, 2 shifts per day.  Fuel rates for operators are based on an entire shift, and fuel rates for supervisors are based on 1/2 of a shift since they may not be patrolling an entire shift. </t>
    </r>
    <r>
      <rPr>
        <b/>
        <i/>
        <sz val="11"/>
        <color rgb="FFFF0000"/>
        <rFont val="Calibri"/>
        <family val="2"/>
      </rPr>
      <t xml:space="preserve">*Year 1 supervisor fuel cost will include 1 vehicle under the assumption the vehicle will be shared between supervisors. </t>
    </r>
  </si>
  <si>
    <t>North Carolina Department of Transportation
Safety Service Patrol (SSP) Request for Proposal Project
Requirement: Price Proposal</t>
  </si>
  <si>
    <r>
      <t xml:space="preserve">Note: Any amount used in the calculations are for estimation purposes </t>
    </r>
    <r>
      <rPr>
        <b/>
        <u/>
        <sz val="10"/>
        <color theme="1"/>
        <rFont val="Calibri"/>
        <family val="2"/>
        <scheme val="minor"/>
      </rPr>
      <t>ONLY</t>
    </r>
    <r>
      <rPr>
        <sz val="10"/>
        <color theme="1"/>
        <rFont val="Calibri"/>
        <family val="2"/>
        <scheme val="minor"/>
      </rPr>
      <t xml:space="preserve">. Routes for Years 2-5 are not guaranteed. 
</t>
    </r>
  </si>
  <si>
    <t>Calculations:</t>
  </si>
  <si>
    <r>
      <rPr>
        <u/>
        <sz val="10"/>
        <color rgb="FF000000"/>
        <rFont val="Calibri"/>
        <family val="2"/>
      </rPr>
      <t>Project Management Staff</t>
    </r>
    <r>
      <rPr>
        <sz val="10"/>
        <color rgb="FF000000"/>
        <rFont val="Calibri"/>
        <family val="2"/>
      </rPr>
      <t>:</t>
    </r>
  </si>
  <si>
    <t>[annual project manager salary] + [annual trainer salary]</t>
  </si>
  <si>
    <t>Base Hourly Rate:</t>
  </si>
  <si>
    <t>Base Person Unit Rate: [yearly salary/2080hrs] + Vehicle Unit Rate: [total vehicle cost/5 years*2080hrs]</t>
  </si>
  <si>
    <t>Surge Hourly Rate:</t>
  </si>
  <si>
    <t>Surge Person Unit Rate: [hrly surge rate] + Vehicle Unit Rate: [total vehicle cost/5 years*2080hrs]</t>
  </si>
  <si>
    <t>Fuel Cost Rate (Diesel Only)</t>
  </si>
  <si>
    <t>(Responder) [# shifts per day] * [$ fuel rate per gallon] * [# gallons of fuel used per hour (by fuel type) * [2080 hrs] + 
(Supervisor) [# shifts per day] * [$ fuel rate per gallon] * [# gallons of fuel used per hour (by fuel type) * [1040 hrs]</t>
  </si>
  <si>
    <r>
      <rPr>
        <u/>
        <sz val="10"/>
        <color rgb="FF000000"/>
        <rFont val="Calibri"/>
        <family val="2"/>
      </rPr>
      <t>Annualized Base Rate (Supervisor) Year 1</t>
    </r>
    <r>
      <rPr>
        <sz val="10"/>
        <color rgb="FF000000"/>
        <rFont val="Calibri"/>
        <family val="2"/>
      </rPr>
      <t>:</t>
    </r>
  </si>
  <si>
    <t>[base hourly rate] * 2080hrs * [# of supervisors per shift Yr 1] * [# of shifts per day]</t>
  </si>
  <si>
    <r>
      <rPr>
        <u/>
        <sz val="10"/>
        <color rgb="FF000000"/>
        <rFont val="Calibri"/>
        <family val="2"/>
      </rPr>
      <t>Annualized Base Rate (Supervisor) Years 2-5</t>
    </r>
    <r>
      <rPr>
        <sz val="10"/>
        <color rgb="FF000000"/>
        <rFont val="Calibri"/>
        <family val="2"/>
      </rPr>
      <t>:</t>
    </r>
  </si>
  <si>
    <t>[base hourly rate] * 2080hrs * [# of supervisors per shift Yr 2-5] * [# of shifts per day]</t>
  </si>
  <si>
    <r>
      <rPr>
        <u/>
        <sz val="10"/>
        <color rgb="FF000000"/>
        <rFont val="Calibri"/>
        <family val="2"/>
      </rPr>
      <t>Annualized Base Rate (Responder) Year 1</t>
    </r>
    <r>
      <rPr>
        <sz val="10"/>
        <color rgb="FF000000"/>
        <rFont val="Calibri"/>
        <family val="2"/>
      </rPr>
      <t>:</t>
    </r>
  </si>
  <si>
    <t>[base hourly rate] * 2080hrs * [# of routes per shift Yr 1] * [# of shifts per day]</t>
  </si>
  <si>
    <r>
      <rPr>
        <u/>
        <sz val="10"/>
        <color rgb="FF000000"/>
        <rFont val="Calibri"/>
        <family val="2"/>
      </rPr>
      <t>Annualized Base Rate (Responder) Years 2-5</t>
    </r>
    <r>
      <rPr>
        <sz val="10"/>
        <color rgb="FF000000"/>
        <rFont val="Calibri"/>
        <family val="2"/>
      </rPr>
      <t>:</t>
    </r>
  </si>
  <si>
    <t>[base hourly rate] * 2080hrs * [# of routes per shift Yr 2-5] * [# of shifts per day]</t>
  </si>
  <si>
    <r>
      <rPr>
        <u/>
        <sz val="10"/>
        <color rgb="FF000000"/>
        <rFont val="Calibri"/>
        <family val="2"/>
      </rPr>
      <t>Annualized Surge Rate (Supervisor)</t>
    </r>
    <r>
      <rPr>
        <sz val="10"/>
        <color rgb="FF000000"/>
        <rFont val="Calibri"/>
        <family val="2"/>
      </rPr>
      <t>:</t>
    </r>
  </si>
  <si>
    <t xml:space="preserve">[surge hourly rate] * [# of supervisors per event] * [ hours per shift] * [# of shifts] * [# of events per year] </t>
  </si>
  <si>
    <r>
      <rPr>
        <u/>
        <sz val="10"/>
        <color rgb="FF000000"/>
        <rFont val="Calibri"/>
        <family val="2"/>
      </rPr>
      <t>Annualized Surge Rate (Responder)</t>
    </r>
    <r>
      <rPr>
        <sz val="10"/>
        <color rgb="FF000000"/>
        <rFont val="Calibri"/>
        <family val="2"/>
      </rPr>
      <t>:</t>
    </r>
  </si>
  <si>
    <t xml:space="preserve">[surge hourly rate] * [# of responders per event] * [hours per shift] * [# of shifts] * [# of events per year] </t>
  </si>
  <si>
    <t>Direct Cost Calculations</t>
  </si>
  <si>
    <t xml:space="preserve">The information below is for estimating direct costs for Annual Surge Events and Meetings &amp; Trainings. Please reference the Non-Salary Direct Costs and Surge Estimates for reference. Payment will be based on actual events. </t>
  </si>
  <si>
    <t>Non-Salary Direct Costs</t>
  </si>
  <si>
    <t>Per Exhibit G - Surge Estimates</t>
  </si>
  <si>
    <t>Lodging</t>
  </si>
  <si>
    <t>per night</t>
  </si>
  <si>
    <t>Event Type</t>
  </si>
  <si>
    <t># of Events Per Year</t>
  </si>
  <si>
    <t># of Shifts</t>
  </si>
  <si>
    <t># of Responders per Shift</t>
  </si>
  <si>
    <t>Breakfast</t>
  </si>
  <si>
    <t>per day</t>
  </si>
  <si>
    <t xml:space="preserve">Level 3 </t>
  </si>
  <si>
    <t>Lunch</t>
  </si>
  <si>
    <t>Level 5</t>
  </si>
  <si>
    <t>Dinner</t>
  </si>
  <si>
    <t>Level 6</t>
  </si>
  <si>
    <t>Total Subsistence</t>
  </si>
  <si>
    <t>Level 3 - Planned event supporting another region</t>
  </si>
  <si>
    <t>Level 5 - statewide weather event less than 1 week</t>
  </si>
  <si>
    <t>Mileage (Sedan)</t>
  </si>
  <si>
    <t>per mile</t>
  </si>
  <si>
    <t>Level 6 - critical statewide long-term weather event greater than 1 week</t>
  </si>
  <si>
    <t>Mileage (Carryall)</t>
  </si>
  <si>
    <t>*Assuming 8-hour shifts</t>
  </si>
  <si>
    <t>* https://connect.ncdot.gov/business/consultants/Roadway/Maximum%20Allowable%20Non-Salary%20Direct%20Costs.pdf</t>
  </si>
  <si>
    <t>Surge Events</t>
  </si>
  <si>
    <t xml:space="preserve">Surge Events reimbursement will include </t>
  </si>
  <si>
    <t>Level 3: Food Only (Breakfast and Lunch)</t>
  </si>
  <si>
    <t>Level 5: Food &amp; Lodging Only</t>
  </si>
  <si>
    <t>Level 6: Food &amp; Lodging Only</t>
  </si>
  <si>
    <t>Surge Event Assumptions</t>
  </si>
  <si>
    <t>Surge Event Direct Costs</t>
  </si>
  <si>
    <t># of shifts</t>
  </si>
  <si>
    <t>Hours per shift</t>
  </si>
  <si>
    <t>Total IMAP Surge Hours / Year (Supervisor)</t>
  </si>
  <si>
    <t>Total IMAP Surge Hours / Year (Responder)</t>
  </si>
  <si>
    <t>Total # of PM Staff per Event</t>
  </si>
  <si>
    <t>Item No.</t>
  </si>
  <si>
    <t>Cost per Event</t>
  </si>
  <si>
    <t>Total Cost for Estimated No. of Events per Year</t>
  </si>
  <si>
    <t>Level 3</t>
  </si>
  <si>
    <t>Level 3 Surge</t>
  </si>
  <si>
    <t>Level 5 Surge</t>
  </si>
  <si>
    <t>Level 6 Surge</t>
  </si>
  <si>
    <t>Total Hours:</t>
  </si>
  <si>
    <t>Total Price Proposal for Evaluation:</t>
  </si>
  <si>
    <t>Annual Surge Costs</t>
  </si>
  <si>
    <t>Meetings &amp; Training</t>
  </si>
  <si>
    <t>Meetings &amp; Training reimbursement will include:</t>
  </si>
  <si>
    <t>Meetings: Food, &amp; Mileage (use Sedan for PM and use Carryall for IMAP) Only</t>
  </si>
  <si>
    <t>Training: Food, Lodging, &amp; Mileage (use Carryall) Only</t>
  </si>
  <si>
    <t>Meetings &amp; Training Assumptions</t>
  </si>
  <si>
    <t>Meetings &amp; Training Direct Costs</t>
  </si>
  <si>
    <t># of Days Per Event</t>
  </si>
  <si>
    <t>Total # of IMAP Staff per Event</t>
  </si>
  <si>
    <t>Estimated Mileage of Travel per Event (round trip)</t>
  </si>
  <si>
    <t>Meetings</t>
  </si>
  <si>
    <t>Training</t>
  </si>
  <si>
    <t>*Meetings: include multi-agency trainings or planned events; these events are regionally based and assume to occur twice a month</t>
  </si>
  <si>
    <t>Annal Meetings &amp; Training Costs</t>
  </si>
  <si>
    <t>Fuel Cost Assumptions</t>
  </si>
  <si>
    <t>The information below is for estimations purposes only.  Routes for Years 2-5 are not guaranteed. Proposers will be reimbursed based on actual hours.</t>
  </si>
  <si>
    <t>(Responder) Assumed # Shifts / day (by vehicle type)</t>
  </si>
  <si>
    <t>#</t>
  </si>
  <si>
    <t>Per</t>
  </si>
  <si>
    <t>Diesel Vehicles, Year 1</t>
  </si>
  <si>
    <t>/ day</t>
  </si>
  <si>
    <t>Diesel Vehicles, Years 2-5</t>
  </si>
  <si>
    <t>(Supervisor) Assumed # Shifts / day (by vehicle type)</t>
  </si>
  <si>
    <t>Reimbursed $ Fuel Rate per Gallon</t>
  </si>
  <si>
    <t>Rate</t>
  </si>
  <si>
    <t>Gasoline Fuel Rate</t>
  </si>
  <si>
    <t>/ gallon</t>
  </si>
  <si>
    <t>Diesel Fuel Rate</t>
  </si>
  <si>
    <t>Reimbursed Fuel Use Rate Per Hour</t>
  </si>
  <si>
    <t>gph / shift</t>
  </si>
  <si>
    <t>Annual Total Fuel Costs (Base)</t>
  </si>
  <si>
    <t>Unit Rate</t>
  </si>
  <si>
    <t>Diesel, Year 1</t>
  </si>
  <si>
    <t>/ year</t>
  </si>
  <si>
    <t>Diesel, Year 2-5</t>
  </si>
  <si>
    <t>Total Surge Hours</t>
  </si>
  <si>
    <t>Responders</t>
  </si>
  <si>
    <t>Supervisors</t>
  </si>
  <si>
    <t>Annual Total Fuel Costs (Surge)</t>
  </si>
  <si>
    <t>Annual Total Fuel Costs (Combined)</t>
  </si>
  <si>
    <t>Price Proposal Tab</t>
  </si>
  <si>
    <t>Workbook Divider</t>
  </si>
  <si>
    <t>Bid Rate Information</t>
  </si>
  <si>
    <t>Fee Rate</t>
  </si>
  <si>
    <t>Mobilization Fee</t>
  </si>
  <si>
    <t>One Time</t>
  </si>
  <si>
    <t>Project Management Staff</t>
  </si>
  <si>
    <t>Annual Rate</t>
  </si>
  <si>
    <t>Project Manager</t>
  </si>
  <si>
    <t>Trainer</t>
  </si>
  <si>
    <t>Base Rate of Operations</t>
  </si>
  <si>
    <t>Hourly Rate</t>
  </si>
  <si>
    <t>IMAP Supervisor + Vehicle</t>
  </si>
  <si>
    <t>/ hour</t>
  </si>
  <si>
    <t>IMAP Responder + Vehicle</t>
  </si>
  <si>
    <t>Surge Rate of Operations</t>
  </si>
  <si>
    <t>Optional Items (not calculated in total)</t>
  </si>
  <si>
    <t>Safety Coordinator</t>
  </si>
  <si>
    <t>Fleet Coordinator</t>
  </si>
  <si>
    <t>North Carolina Department of Transportation</t>
  </si>
  <si>
    <t xml:space="preserve">Safety Service Patrol (SSP) Request for Proposal </t>
  </si>
  <si>
    <t>Requirement: Price Proposal</t>
  </si>
  <si>
    <t>A: Payment Compensation</t>
  </si>
  <si>
    <t>Mobilization</t>
  </si>
  <si>
    <t>Project Management (using PM and Trainer only)</t>
  </si>
  <si>
    <t>Annualized Base Rate for Supervisor + Vehicle Year 1</t>
  </si>
  <si>
    <t>Annualized Base Rate for Supervisor + Vehicle Years 2-5</t>
  </si>
  <si>
    <t>Annualized Base Rate for Responder + Vehicle Year 1</t>
  </si>
  <si>
    <t>Annualized Base Rate for Responder + Vehicle Years 2-5</t>
  </si>
  <si>
    <t>Annualized Surge Rate for Supervisor + Vehicle</t>
  </si>
  <si>
    <t>Annualized Surge Rate for Responder + Vehicle</t>
  </si>
  <si>
    <t>B: Annual Costs Provided by NCDOT</t>
  </si>
  <si>
    <t>Fuel Compensation Year 1</t>
  </si>
  <si>
    <t>Fuel Compensation Years 2-5</t>
  </si>
  <si>
    <t>C: Total Costs over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</si>
</sst>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0_);_(&quot;$&quot;* \(#,##0.000\);_(&quot;$&quot;* &quot;-&quot;??_);_(@_)"/>
  </numFmts>
  <fonts count="39">
    <font>
      <sz val="11"/>
      <color theme="1"/>
      <name val="Calibri"/>
      <family val="2"/>
      <scheme val="minor"/>
    </font>
    <font>
      <sz val="11"/>
      <color theme="1"/>
      <name val="Calibri"/>
      <family val="2"/>
      <scheme val="minor"/>
    </font>
    <font>
      <b/>
      <sz val="11"/>
      <color theme="1"/>
      <name val="Calibri"/>
      <family val="2"/>
      <scheme val="minor"/>
    </font>
    <font>
      <strike/>
      <sz val="11"/>
      <color theme="1"/>
      <name val="Calibri"/>
      <family val="2"/>
      <scheme val="minor"/>
    </font>
    <font>
      <sz val="11"/>
      <color theme="0"/>
      <name val="Calibri"/>
      <family val="2"/>
      <scheme val="minor"/>
    </font>
    <font>
      <sz val="10"/>
      <color theme="1"/>
      <name val="Calibri"/>
      <family val="2"/>
      <scheme val="minor"/>
    </font>
    <font>
      <sz val="14"/>
      <color theme="1"/>
      <name val="Calibri"/>
      <family val="2"/>
      <scheme val="minor"/>
    </font>
    <font>
      <sz val="48"/>
      <color theme="1"/>
      <name val="Calibri"/>
      <family val="2"/>
      <scheme val="minor"/>
    </font>
    <font>
      <i/>
      <sz val="11"/>
      <color theme="5" tint="-0.249977111117893"/>
      <name val="Calibri"/>
      <family val="2"/>
      <scheme val="minor"/>
    </font>
    <font>
      <i/>
      <sz val="11"/>
      <color theme="1" tint="0.499984740745262"/>
      <name val="Calibri"/>
      <family val="2"/>
      <scheme val="minor"/>
    </font>
    <font>
      <sz val="11"/>
      <name val="Calibri"/>
      <family val="2"/>
      <scheme val="minor"/>
    </font>
    <font>
      <b/>
      <u/>
      <sz val="11"/>
      <color theme="1"/>
      <name val="Calibri"/>
      <family val="2"/>
      <scheme val="minor"/>
    </font>
    <font>
      <sz val="36"/>
      <color theme="1"/>
      <name val="Times New Roman"/>
      <family val="1"/>
    </font>
    <font>
      <sz val="11"/>
      <color theme="1"/>
      <name val="Times New Roman"/>
      <family val="1"/>
    </font>
    <font>
      <sz val="36"/>
      <color theme="1"/>
      <name val="Calibri"/>
      <family val="2"/>
      <scheme val="minor"/>
    </font>
    <font>
      <b/>
      <sz val="12"/>
      <color theme="0"/>
      <name val="Calibri"/>
      <family val="2"/>
      <scheme val="minor"/>
    </font>
    <font>
      <b/>
      <sz val="14"/>
      <color theme="0"/>
      <name val="Calibri"/>
      <family val="2"/>
      <scheme val="minor"/>
    </font>
    <font>
      <sz val="11"/>
      <color theme="1" tint="0.14999847407452621"/>
      <name val="Calibri"/>
      <family val="2"/>
      <scheme val="minor"/>
    </font>
    <font>
      <b/>
      <sz val="10"/>
      <color theme="1" tint="0.14999847407452621"/>
      <name val="Calibri"/>
      <family val="2"/>
      <scheme val="minor"/>
    </font>
    <font>
      <sz val="10"/>
      <color theme="1"/>
      <name val="Symbol"/>
      <family val="1"/>
      <charset val="2"/>
    </font>
    <font>
      <sz val="11"/>
      <color rgb="FF000000"/>
      <name val="Calibri"/>
      <family val="2"/>
    </font>
    <font>
      <sz val="11"/>
      <color theme="5"/>
      <name val="Calibri"/>
      <family val="2"/>
      <scheme val="minor"/>
    </font>
    <font>
      <sz val="11"/>
      <color theme="1" tint="0.249977111117893"/>
      <name val="Calibri"/>
      <family val="2"/>
      <scheme val="minor"/>
    </font>
    <font>
      <sz val="10"/>
      <color rgb="FF000000"/>
      <name val="Calibri"/>
      <family val="2"/>
    </font>
    <font>
      <b/>
      <u/>
      <sz val="10"/>
      <color theme="1"/>
      <name val="Calibri"/>
      <family val="2"/>
      <scheme val="minor"/>
    </font>
    <font>
      <u/>
      <sz val="10"/>
      <color rgb="FF000000"/>
      <name val="Calibri"/>
      <family val="2"/>
    </font>
    <font>
      <sz val="13"/>
      <color theme="1"/>
      <name val="Calibri"/>
      <family val="2"/>
      <scheme val="minor"/>
    </font>
    <font>
      <b/>
      <sz val="11"/>
      <color theme="7"/>
      <name val="Calibri"/>
      <family val="2"/>
      <scheme val="minor"/>
    </font>
    <font>
      <sz val="11"/>
      <color theme="7"/>
      <name val="Calibri"/>
      <family val="2"/>
      <scheme val="minor"/>
    </font>
    <font>
      <b/>
      <sz val="11"/>
      <color theme="0"/>
      <name val="Calibri"/>
      <family val="2"/>
      <scheme val="minor"/>
    </font>
    <font>
      <sz val="18"/>
      <color theme="1"/>
      <name val="Calibri"/>
      <family val="2"/>
      <scheme val="minor"/>
    </font>
    <font>
      <sz val="16"/>
      <color theme="1"/>
      <name val="Calibri"/>
      <family val="2"/>
      <scheme val="minor"/>
    </font>
    <font>
      <sz val="11"/>
      <color theme="5"/>
      <name val="Calibri"/>
      <family val="2"/>
    </font>
    <font>
      <i/>
      <sz val="11"/>
      <color theme="1"/>
      <name val="Calibri"/>
      <family val="2"/>
      <scheme val="minor"/>
    </font>
    <font>
      <sz val="11"/>
      <color rgb="FF00B050"/>
      <name val="Calibri"/>
      <family val="2"/>
    </font>
    <font>
      <b/>
      <sz val="11"/>
      <color rgb="FF00B050"/>
      <name val="Calibri"/>
      <family val="2"/>
    </font>
    <font>
      <sz val="11"/>
      <color theme="1"/>
      <name val="Calibri"/>
      <family val="2"/>
    </font>
    <font>
      <b/>
      <sz val="11"/>
      <color rgb="FF92D050"/>
      <name val="Calibri"/>
      <family val="2"/>
    </font>
    <font>
      <b/>
      <i/>
      <sz val="11"/>
      <color rgb="FFFF0000"/>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thin">
        <color theme="1" tint="0.499984740745262"/>
      </bottom>
      <diagonal/>
    </border>
    <border>
      <left/>
      <right/>
      <top style="medium">
        <color auto="1"/>
      </top>
      <bottom style="thin">
        <color theme="1" tint="0.499984740745262"/>
      </bottom>
      <diagonal/>
    </border>
    <border>
      <left/>
      <right style="medium">
        <color auto="1"/>
      </right>
      <top style="medium">
        <color auto="1"/>
      </top>
      <bottom style="thin">
        <color theme="1" tint="0.499984740745262"/>
      </bottom>
      <diagonal/>
    </border>
    <border>
      <left style="medium">
        <color auto="1"/>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auto="1"/>
      </right>
      <top style="thin">
        <color theme="1" tint="0.499984740745262"/>
      </top>
      <bottom style="thin">
        <color theme="1" tint="0.499984740745262"/>
      </bottom>
      <diagonal/>
    </border>
    <border>
      <left style="medium">
        <color auto="1"/>
      </left>
      <right/>
      <top style="thin">
        <color theme="1" tint="0.499984740745262"/>
      </top>
      <bottom style="medium">
        <color auto="1"/>
      </bottom>
      <diagonal/>
    </border>
    <border>
      <left/>
      <right/>
      <top style="thin">
        <color theme="1" tint="0.499984740745262"/>
      </top>
      <bottom style="medium">
        <color auto="1"/>
      </bottom>
      <diagonal/>
    </border>
    <border>
      <left/>
      <right style="medium">
        <color auto="1"/>
      </right>
      <top style="thin">
        <color theme="1" tint="0.499984740745262"/>
      </top>
      <bottom style="medium">
        <color auto="1"/>
      </bottom>
      <diagonal/>
    </border>
    <border>
      <left style="medium">
        <color auto="1"/>
      </left>
      <right/>
      <top/>
      <bottom style="thin">
        <color theme="1" tint="0.499984740745262"/>
      </bottom>
      <diagonal/>
    </border>
    <border>
      <left/>
      <right/>
      <top/>
      <bottom style="thin">
        <color theme="1" tint="0.499984740745262"/>
      </bottom>
      <diagonal/>
    </border>
    <border>
      <left/>
      <right style="medium">
        <color auto="1"/>
      </right>
      <top/>
      <bottom style="thin">
        <color theme="1" tint="0.499984740745262"/>
      </bottom>
      <diagonal/>
    </border>
    <border>
      <left style="medium">
        <color auto="1"/>
      </left>
      <right/>
      <top style="medium">
        <color auto="1"/>
      </top>
      <bottom style="medium">
        <color theme="1" tint="0.499984740745262"/>
      </bottom>
      <diagonal/>
    </border>
    <border>
      <left/>
      <right/>
      <top style="medium">
        <color auto="1"/>
      </top>
      <bottom style="medium">
        <color theme="1" tint="0.499984740745262"/>
      </bottom>
      <diagonal/>
    </border>
    <border>
      <left/>
      <right style="medium">
        <color auto="1"/>
      </right>
      <top style="medium">
        <color auto="1"/>
      </top>
      <bottom style="medium">
        <color theme="1" tint="0.499984740745262"/>
      </bottom>
      <diagonal/>
    </border>
    <border>
      <left style="medium">
        <color auto="1"/>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auto="1"/>
      </right>
      <top style="thin">
        <color theme="1" tint="0.499984740745262"/>
      </top>
      <bottom style="medium">
        <color theme="1" tint="0.499984740745262"/>
      </bottom>
      <diagonal/>
    </border>
    <border>
      <left style="medium">
        <color auto="1"/>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auto="1"/>
      </right>
      <top style="thin">
        <color theme="1" tint="0.499984740745262"/>
      </top>
      <bottom style="thin">
        <color theme="1" tint="0.499984740745262"/>
      </bottom>
      <diagonal/>
    </border>
    <border>
      <left style="medium">
        <color auto="1"/>
      </left>
      <right style="thin">
        <color theme="1" tint="0.499984740745262"/>
      </right>
      <top style="thin">
        <color theme="1" tint="0.499984740745262"/>
      </top>
      <bottom style="medium">
        <color auto="1"/>
      </bottom>
      <diagonal/>
    </border>
    <border>
      <left style="thin">
        <color theme="1" tint="0.499984740745262"/>
      </left>
      <right style="thin">
        <color theme="1" tint="0.499984740745262"/>
      </right>
      <top style="thin">
        <color theme="1" tint="0.499984740745262"/>
      </top>
      <bottom style="medium">
        <color auto="1"/>
      </bottom>
      <diagonal/>
    </border>
    <border>
      <left style="thin">
        <color theme="1" tint="0.499984740745262"/>
      </left>
      <right style="medium">
        <color auto="1"/>
      </right>
      <top style="thin">
        <color theme="1" tint="0.499984740745262"/>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style="medium">
        <color auto="1"/>
      </left>
      <right/>
      <top style="thin">
        <color theme="1" tint="0.499984740745262"/>
      </top>
      <bottom/>
      <diagonal/>
    </border>
    <border>
      <left/>
      <right/>
      <top style="thin">
        <color theme="1" tint="0.499984740745262"/>
      </top>
      <bottom/>
      <diagonal/>
    </border>
    <border>
      <left/>
      <right style="medium">
        <color auto="1"/>
      </right>
      <top style="thin">
        <color theme="1" tint="0.499984740745262"/>
      </top>
      <bottom/>
      <diagonal/>
    </border>
    <border>
      <left/>
      <right style="medium">
        <color auto="1"/>
      </right>
      <top style="medium">
        <color auto="1"/>
      </top>
      <bottom style="medium">
        <color auto="1"/>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right style="medium">
        <color theme="1" tint="0.499984740745262"/>
      </right>
      <top style="thin">
        <color theme="1" tint="0.499984740745262"/>
      </top>
      <bottom style="medium">
        <color theme="1" tint="0.499984740745262"/>
      </bottom>
      <diagonal/>
    </border>
    <border>
      <left/>
      <right style="medium">
        <color auto="1"/>
      </right>
      <top/>
      <bottom/>
      <diagonal/>
    </border>
    <border>
      <left style="thin">
        <color auto="1"/>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style="medium">
        <color auto="1"/>
      </bottom>
      <diagonal/>
    </border>
    <border>
      <left style="thin">
        <color theme="1" tint="0.499984740745262"/>
      </left>
      <right style="medium">
        <color auto="1"/>
      </right>
      <top/>
      <bottom style="medium">
        <color auto="1"/>
      </bottom>
      <diagonal/>
    </border>
    <border>
      <left style="thin">
        <color indexed="64"/>
      </left>
      <right style="thin">
        <color theme="1" tint="0.499984740745262"/>
      </right>
      <top style="thin">
        <color indexed="64"/>
      </top>
      <bottom style="thin">
        <color theme="1" tint="0.499984740745262"/>
      </bottom>
      <diagonal/>
    </border>
    <border>
      <left style="thin">
        <color theme="1" tint="0.499984740745262"/>
      </left>
      <right style="thin">
        <color theme="1" tint="0.499984740745262"/>
      </right>
      <top style="thin">
        <color indexed="64"/>
      </top>
      <bottom style="thin">
        <color theme="1" tint="0.499984740745262"/>
      </bottom>
      <diagonal/>
    </border>
    <border>
      <left style="thin">
        <color theme="1" tint="0.499984740745262"/>
      </left>
      <right style="thin">
        <color indexed="64"/>
      </right>
      <top style="thin">
        <color indexed="64"/>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style="thin">
        <color indexed="64"/>
      </right>
      <top style="thin">
        <color theme="1" tint="0.499984740745262"/>
      </top>
      <bottom style="thin">
        <color indexed="64"/>
      </bottom>
      <diagonal/>
    </border>
    <border>
      <left/>
      <right style="medium">
        <color theme="1" tint="0.499984740745262"/>
      </right>
      <top/>
      <bottom style="thin">
        <color theme="1" tint="0.499984740745262"/>
      </bottom>
      <diagonal/>
    </border>
    <border>
      <left style="thin">
        <color theme="1" tint="0.499984740745262"/>
      </left>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249">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3" fillId="0" borderId="0" xfId="0" applyFont="1"/>
    <xf numFmtId="0" fontId="2" fillId="0" borderId="0" xfId="0" applyFont="1"/>
    <xf numFmtId="0" fontId="0" fillId="0" borderId="0" xfId="0" applyAlignment="1">
      <alignment vertical="center"/>
    </xf>
    <xf numFmtId="0" fontId="9" fillId="0" borderId="0" xfId="0" applyFont="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4" xfId="0" applyFont="1" applyFill="1" applyBorder="1" applyAlignment="1">
      <alignment horizontal="center" vertical="center"/>
    </xf>
    <xf numFmtId="0" fontId="9" fillId="5" borderId="15" xfId="0" applyFont="1" applyFill="1" applyBorder="1" applyAlignment="1">
      <alignment horizontal="center" vertical="center"/>
    </xf>
    <xf numFmtId="0" fontId="9" fillId="5" borderId="16" xfId="0" applyFont="1" applyFill="1" applyBorder="1" applyAlignment="1">
      <alignment horizontal="center" vertical="center"/>
    </xf>
    <xf numFmtId="0" fontId="0" fillId="5" borderId="12" xfId="0" applyFill="1" applyBorder="1" applyAlignment="1">
      <alignment horizontal="center" vertical="center"/>
    </xf>
    <xf numFmtId="0" fontId="10" fillId="5" borderId="13" xfId="0" applyFont="1" applyFill="1" applyBorder="1" applyAlignment="1">
      <alignment horizontal="center" vertical="center"/>
    </xf>
    <xf numFmtId="0" fontId="10" fillId="5" borderId="14" xfId="0" applyFont="1" applyFill="1" applyBorder="1" applyAlignment="1">
      <alignment horizontal="center" vertical="center"/>
    </xf>
    <xf numFmtId="0" fontId="0" fillId="5" borderId="15" xfId="0"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0" fontId="9" fillId="5" borderId="16"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0" borderId="15" xfId="0" applyFont="1" applyBorder="1" applyAlignment="1">
      <alignment horizontal="center" vertical="center"/>
    </xf>
    <xf numFmtId="44" fontId="9" fillId="0" borderId="16" xfId="1" applyFont="1" applyFill="1" applyBorder="1" applyAlignment="1">
      <alignment horizontal="center" vertical="center"/>
    </xf>
    <xf numFmtId="0" fontId="9" fillId="0" borderId="9" xfId="0" applyFont="1" applyBorder="1" applyAlignment="1">
      <alignment horizontal="center" vertical="center"/>
    </xf>
    <xf numFmtId="44" fontId="9" fillId="0" borderId="10" xfId="1" applyFont="1" applyFill="1" applyBorder="1" applyAlignment="1">
      <alignment horizontal="center" vertical="center"/>
    </xf>
    <xf numFmtId="44" fontId="9" fillId="0" borderId="10" xfId="0" applyNumberFormat="1"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164" fontId="9" fillId="0" borderId="13" xfId="1" applyNumberFormat="1" applyFont="1" applyFill="1" applyBorder="1" applyAlignment="1">
      <alignment horizontal="center" vertical="center"/>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9" fillId="0" borderId="17" xfId="0" applyFont="1" applyBorder="1" applyAlignment="1">
      <alignment vertical="center"/>
    </xf>
    <xf numFmtId="0" fontId="9" fillId="0" borderId="11" xfId="0" applyFont="1" applyBorder="1" applyAlignment="1">
      <alignment vertical="center"/>
    </xf>
    <xf numFmtId="0" fontId="9" fillId="0" borderId="9" xfId="0" applyFont="1" applyBorder="1" applyAlignment="1">
      <alignment vertical="center"/>
    </xf>
    <xf numFmtId="0" fontId="9" fillId="0" borderId="14" xfId="0" applyFont="1" applyBorder="1" applyAlignment="1">
      <alignment vertical="center"/>
    </xf>
    <xf numFmtId="0" fontId="0" fillId="5" borderId="0" xfId="0" applyFill="1"/>
    <xf numFmtId="0" fontId="0" fillId="5" borderId="0" xfId="0" applyFill="1" applyAlignment="1">
      <alignment vertical="center"/>
    </xf>
    <xf numFmtId="0" fontId="0" fillId="5" borderId="0" xfId="0" applyFill="1" applyAlignment="1">
      <alignment vertical="top"/>
    </xf>
    <xf numFmtId="0" fontId="11" fillId="5" borderId="0" xfId="0" applyFont="1" applyFill="1" applyAlignment="1">
      <alignment horizontal="left" vertical="top"/>
    </xf>
    <xf numFmtId="0" fontId="12" fillId="5" borderId="0" xfId="0" applyFont="1" applyFill="1"/>
    <xf numFmtId="0" fontId="13" fillId="5" borderId="0" xfId="0" applyFont="1" applyFill="1"/>
    <xf numFmtId="0" fontId="12" fillId="5" borderId="0" xfId="0" quotePrefix="1" applyFont="1" applyFill="1"/>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3" xfId="0" applyFont="1" applyFill="1" applyBorder="1" applyAlignment="1">
      <alignment horizontal="center" vertical="center" wrapText="1"/>
    </xf>
    <xf numFmtId="0" fontId="9" fillId="0" borderId="0" xfId="0" applyFont="1"/>
    <xf numFmtId="0" fontId="0" fillId="5" borderId="0" xfId="0" applyFill="1" applyAlignment="1">
      <alignment horizontal="center" vertical="center"/>
    </xf>
    <xf numFmtId="0" fontId="9" fillId="5" borderId="0" xfId="0" applyFont="1" applyFill="1" applyAlignment="1">
      <alignment horizontal="left" vertical="center"/>
    </xf>
    <xf numFmtId="0" fontId="9" fillId="0" borderId="33" xfId="0" applyFont="1" applyBorder="1" applyAlignment="1">
      <alignment vertical="center"/>
    </xf>
    <xf numFmtId="0" fontId="9" fillId="0" borderId="35" xfId="0" applyFont="1" applyBorder="1" applyAlignment="1">
      <alignment vertical="center"/>
    </xf>
    <xf numFmtId="0" fontId="7" fillId="0" borderId="0" xfId="0" applyFont="1" applyAlignment="1">
      <alignment vertical="center" wrapText="1"/>
    </xf>
    <xf numFmtId="0" fontId="8" fillId="5" borderId="0" xfId="0" applyFont="1" applyFill="1" applyAlignment="1">
      <alignment horizontal="left" vertical="center"/>
    </xf>
    <xf numFmtId="0" fontId="11" fillId="5" borderId="0" xfId="0" applyFont="1" applyFill="1"/>
    <xf numFmtId="0" fontId="0" fillId="5" borderId="0" xfId="0" applyFill="1" applyAlignment="1">
      <alignment horizontal="left" vertical="center" indent="4"/>
    </xf>
    <xf numFmtId="0" fontId="11" fillId="5" borderId="0" xfId="0" applyFont="1" applyFill="1" applyAlignment="1">
      <alignment horizontal="left" vertical="center"/>
    </xf>
    <xf numFmtId="0" fontId="0" fillId="5" borderId="30" xfId="0" applyFill="1" applyBorder="1"/>
    <xf numFmtId="0" fontId="0" fillId="5" borderId="31" xfId="0" applyFill="1" applyBorder="1"/>
    <xf numFmtId="0" fontId="8" fillId="5" borderId="0" xfId="0" applyFont="1" applyFill="1" applyAlignment="1">
      <alignment horizontal="center" vertical="center"/>
    </xf>
    <xf numFmtId="0" fontId="8" fillId="5" borderId="0" xfId="0" applyFont="1" applyFill="1"/>
    <xf numFmtId="0" fontId="0" fillId="5" borderId="5" xfId="0" applyFill="1" applyBorder="1"/>
    <xf numFmtId="0" fontId="9" fillId="5" borderId="0" xfId="0" applyFont="1" applyFill="1" applyAlignment="1">
      <alignment horizontal="center" vertical="center" wrapText="1"/>
    </xf>
    <xf numFmtId="0" fontId="0" fillId="3" borderId="0" xfId="0" applyFill="1" applyAlignment="1">
      <alignment horizontal="center" vertical="center"/>
    </xf>
    <xf numFmtId="44" fontId="0" fillId="5" borderId="0" xfId="1" applyFont="1" applyFill="1" applyBorder="1" applyAlignment="1">
      <alignment horizontal="center" vertical="center"/>
    </xf>
    <xf numFmtId="44" fontId="0" fillId="0" borderId="0" xfId="0" applyNumberFormat="1"/>
    <xf numFmtId="0" fontId="10" fillId="5" borderId="0" xfId="0" applyFont="1" applyFill="1" applyAlignment="1">
      <alignment horizontal="center" vertical="center"/>
    </xf>
    <xf numFmtId="0" fontId="0" fillId="5" borderId="0" xfId="0" applyFill="1" applyAlignment="1">
      <alignment horizontal="center" vertical="center" wrapText="1"/>
    </xf>
    <xf numFmtId="0" fontId="17" fillId="0" borderId="0" xfId="0" applyFont="1"/>
    <xf numFmtId="164" fontId="9" fillId="0" borderId="10" xfId="0" applyNumberFormat="1" applyFont="1" applyBorder="1" applyAlignment="1">
      <alignment horizontal="center" vertical="center"/>
    </xf>
    <xf numFmtId="0" fontId="19" fillId="0" borderId="0" xfId="0" applyFont="1" applyAlignment="1">
      <alignment horizontal="left" vertical="center" indent="5"/>
    </xf>
    <xf numFmtId="0" fontId="4" fillId="4" borderId="43" xfId="0" applyFont="1" applyFill="1" applyBorder="1" applyAlignment="1">
      <alignment horizontal="center" vertical="center"/>
    </xf>
    <xf numFmtId="0" fontId="0" fillId="5" borderId="42" xfId="0" applyFill="1" applyBorder="1"/>
    <xf numFmtId="0" fontId="0" fillId="3" borderId="0" xfId="0" applyFill="1"/>
    <xf numFmtId="0" fontId="21" fillId="0" borderId="0" xfId="0" applyFont="1"/>
    <xf numFmtId="0" fontId="4" fillId="4" borderId="1" xfId="0" applyFont="1" applyFill="1" applyBorder="1" applyAlignment="1">
      <alignment horizontal="center" vertical="center"/>
    </xf>
    <xf numFmtId="44" fontId="0" fillId="2" borderId="5" xfId="1" applyFont="1" applyFill="1" applyBorder="1"/>
    <xf numFmtId="0" fontId="4" fillId="5" borderId="0" xfId="0" applyFont="1" applyFill="1" applyAlignment="1">
      <alignment horizontal="center" vertical="center"/>
    </xf>
    <xf numFmtId="0" fontId="0" fillId="5" borderId="2" xfId="0" applyFill="1" applyBorder="1" applyAlignment="1">
      <alignment horizontal="center" vertical="center"/>
    </xf>
    <xf numFmtId="44" fontId="0" fillId="5" borderId="2" xfId="1" applyFont="1" applyFill="1" applyBorder="1" applyAlignment="1">
      <alignment horizontal="center" vertical="center"/>
    </xf>
    <xf numFmtId="44" fontId="0" fillId="6" borderId="1" xfId="1" applyFont="1" applyFill="1" applyBorder="1" applyAlignment="1">
      <alignment horizontal="center" vertical="center"/>
    </xf>
    <xf numFmtId="0" fontId="4" fillId="5" borderId="0" xfId="0" applyFont="1" applyFill="1" applyAlignment="1">
      <alignment horizontal="center" vertical="center" wrapText="1"/>
    </xf>
    <xf numFmtId="0" fontId="4" fillId="4" borderId="40" xfId="0" applyFont="1" applyFill="1" applyBorder="1" applyAlignment="1">
      <alignment horizontal="center" vertical="center" wrapText="1"/>
    </xf>
    <xf numFmtId="0" fontId="4" fillId="4" borderId="48" xfId="0" applyFont="1" applyFill="1" applyBorder="1" applyAlignment="1">
      <alignment horizontal="center" vertical="center"/>
    </xf>
    <xf numFmtId="0" fontId="22" fillId="5" borderId="38" xfId="0" applyFont="1" applyFill="1" applyBorder="1" applyAlignment="1">
      <alignment horizontal="center" vertical="center"/>
    </xf>
    <xf numFmtId="0" fontId="22" fillId="5" borderId="39" xfId="0" applyFont="1" applyFill="1" applyBorder="1" applyAlignment="1">
      <alignment horizontal="center" vertical="center"/>
    </xf>
    <xf numFmtId="0" fontId="22" fillId="5" borderId="37" xfId="0" applyFont="1" applyFill="1" applyBorder="1" applyAlignment="1">
      <alignment horizontal="center" vertical="center"/>
    </xf>
    <xf numFmtId="0" fontId="22" fillId="0" borderId="38" xfId="0" applyFont="1" applyBorder="1" applyAlignment="1">
      <alignment horizontal="center" vertical="center"/>
    </xf>
    <xf numFmtId="0" fontId="22" fillId="5" borderId="25" xfId="1" applyNumberFormat="1" applyFont="1" applyFill="1" applyBorder="1" applyAlignment="1">
      <alignment horizontal="center" vertical="center"/>
    </xf>
    <xf numFmtId="44" fontId="22" fillId="5" borderId="50" xfId="1" applyFont="1" applyFill="1" applyBorder="1" applyAlignment="1">
      <alignment horizontal="center" vertical="center"/>
    </xf>
    <xf numFmtId="0" fontId="22" fillId="5" borderId="52" xfId="1" applyNumberFormat="1" applyFont="1" applyFill="1" applyBorder="1" applyAlignment="1">
      <alignment horizontal="center" vertical="center"/>
    </xf>
    <xf numFmtId="44" fontId="22" fillId="5" borderId="53" xfId="1" applyFont="1" applyFill="1" applyBorder="1" applyAlignment="1">
      <alignment horizontal="center" vertical="center"/>
    </xf>
    <xf numFmtId="44" fontId="22" fillId="5" borderId="25" xfId="1" applyFont="1" applyFill="1" applyBorder="1" applyAlignment="1">
      <alignment horizontal="center" vertical="center"/>
    </xf>
    <xf numFmtId="44" fontId="22" fillId="5" borderId="52" xfId="1" applyFont="1" applyFill="1" applyBorder="1" applyAlignment="1">
      <alignment horizontal="center" vertical="center"/>
    </xf>
    <xf numFmtId="0" fontId="5" fillId="5" borderId="0" xfId="0" applyFont="1" applyFill="1"/>
    <xf numFmtId="0" fontId="23" fillId="5" borderId="0" xfId="0" applyFont="1" applyFill="1" applyAlignment="1">
      <alignment vertical="center"/>
    </xf>
    <xf numFmtId="0" fontId="0" fillId="5" borderId="0" xfId="0" applyFill="1" applyAlignment="1">
      <alignment vertical="top" wrapText="1"/>
    </xf>
    <xf numFmtId="0" fontId="3" fillId="5" borderId="0" xfId="0" applyFont="1" applyFill="1"/>
    <xf numFmtId="0" fontId="23" fillId="5" borderId="0" xfId="0" applyFont="1" applyFill="1" applyAlignment="1">
      <alignment vertical="center" wrapText="1"/>
    </xf>
    <xf numFmtId="0" fontId="5" fillId="0" borderId="0" xfId="0" applyFont="1"/>
    <xf numFmtId="0" fontId="24" fillId="5" borderId="0" xfId="0" applyFont="1" applyFill="1"/>
    <xf numFmtId="0" fontId="25" fillId="5" borderId="0" xfId="0" applyFont="1" applyFill="1" applyAlignment="1">
      <alignment vertical="center"/>
    </xf>
    <xf numFmtId="0" fontId="0" fillId="5" borderId="0" xfId="0" applyFill="1" applyAlignment="1">
      <alignment horizontal="right" vertical="top"/>
    </xf>
    <xf numFmtId="0" fontId="0" fillId="0" borderId="0" xfId="0" applyAlignment="1">
      <alignment horizontal="right" vertical="top"/>
    </xf>
    <xf numFmtId="44" fontId="22" fillId="5" borderId="0" xfId="1" applyFont="1" applyFill="1" applyBorder="1" applyAlignment="1">
      <alignment horizontal="center" vertical="center"/>
    </xf>
    <xf numFmtId="0" fontId="4" fillId="4" borderId="47" xfId="0" applyFont="1" applyFill="1" applyBorder="1" applyAlignment="1">
      <alignment horizontal="center" vertical="center"/>
    </xf>
    <xf numFmtId="0" fontId="23" fillId="5" borderId="0" xfId="0" applyFont="1" applyFill="1" applyAlignment="1">
      <alignment horizontal="center" vertical="center" wrapText="1"/>
    </xf>
    <xf numFmtId="0" fontId="4" fillId="4" borderId="22"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top" wrapText="1"/>
    </xf>
    <xf numFmtId="0" fontId="17" fillId="0" borderId="0" xfId="0" applyFont="1" applyAlignment="1">
      <alignment horizontal="center" vertical="center"/>
    </xf>
    <xf numFmtId="0" fontId="18" fillId="0" borderId="0" xfId="0" applyFont="1"/>
    <xf numFmtId="44" fontId="0" fillId="0" borderId="0" xfId="1" applyFont="1" applyFill="1" applyBorder="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0" fillId="5" borderId="57" xfId="0" applyFill="1" applyBorder="1"/>
    <xf numFmtId="0" fontId="0" fillId="5" borderId="57" xfId="0" applyFill="1" applyBorder="1" applyAlignment="1">
      <alignment horizontal="center" vertical="center"/>
    </xf>
    <xf numFmtId="0" fontId="0" fillId="5" borderId="57" xfId="0" applyFill="1" applyBorder="1" applyAlignment="1">
      <alignment horizontal="center" vertical="center" wrapText="1"/>
    </xf>
    <xf numFmtId="44" fontId="0" fillId="5" borderId="57" xfId="1" applyFont="1" applyFill="1" applyBorder="1" applyAlignment="1">
      <alignment horizontal="center" vertical="center"/>
    </xf>
    <xf numFmtId="0" fontId="0" fillId="5" borderId="57" xfId="0" quotePrefix="1" applyFill="1" applyBorder="1"/>
    <xf numFmtId="0" fontId="0" fillId="5" borderId="16" xfId="0" applyFill="1" applyBorder="1"/>
    <xf numFmtId="0" fontId="0" fillId="5" borderId="58" xfId="0" applyFill="1" applyBorder="1"/>
    <xf numFmtId="0" fontId="2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7" fillId="0" borderId="0" xfId="0" applyFont="1" applyAlignment="1">
      <alignment horizontal="left"/>
    </xf>
    <xf numFmtId="2" fontId="22" fillId="5" borderId="25" xfId="1" applyNumberFormat="1" applyFont="1" applyFill="1" applyBorder="1" applyAlignment="1">
      <alignment horizontal="center" vertical="center"/>
    </xf>
    <xf numFmtId="44" fontId="0" fillId="7" borderId="16" xfId="0" applyNumberFormat="1" applyFill="1" applyBorder="1"/>
    <xf numFmtId="44" fontId="0" fillId="7" borderId="10" xfId="0" applyNumberFormat="1" applyFill="1" applyBorder="1"/>
    <xf numFmtId="0" fontId="0" fillId="5" borderId="0" xfId="0" quotePrefix="1" applyFill="1"/>
    <xf numFmtId="44" fontId="21" fillId="0" borderId="0" xfId="0" applyNumberFormat="1" applyFont="1"/>
    <xf numFmtId="44" fontId="0" fillId="7" borderId="10" xfId="1" applyFont="1" applyFill="1" applyBorder="1"/>
    <xf numFmtId="3" fontId="21" fillId="0" borderId="0" xfId="0" applyNumberFormat="1" applyFont="1"/>
    <xf numFmtId="9" fontId="21" fillId="0" borderId="0" xfId="0" applyNumberFormat="1" applyFont="1"/>
    <xf numFmtId="44" fontId="0" fillId="7" borderId="34" xfId="0" applyNumberFormat="1" applyFill="1" applyBorder="1"/>
    <xf numFmtId="44" fontId="0" fillId="8" borderId="30" xfId="0" applyNumberFormat="1" applyFill="1" applyBorder="1"/>
    <xf numFmtId="0" fontId="0" fillId="5" borderId="32" xfId="0" applyFill="1" applyBorder="1"/>
    <xf numFmtId="44" fontId="0" fillId="5" borderId="0" xfId="0" applyNumberFormat="1" applyFill="1"/>
    <xf numFmtId="0" fontId="33" fillId="0" borderId="1" xfId="0" applyFont="1" applyBorder="1" applyAlignment="1">
      <alignment horizontal="center" vertical="center"/>
    </xf>
    <xf numFmtId="44" fontId="33" fillId="6" borderId="1" xfId="1" applyFont="1" applyFill="1" applyBorder="1" applyAlignment="1">
      <alignment horizontal="center" vertical="center"/>
    </xf>
    <xf numFmtId="44" fontId="0" fillId="5" borderId="10" xfId="0" applyNumberFormat="1" applyFill="1" applyBorder="1"/>
    <xf numFmtId="0" fontId="32" fillId="0" borderId="0" xfId="0" applyFont="1" applyAlignment="1">
      <alignment vertical="center"/>
    </xf>
    <xf numFmtId="0" fontId="32" fillId="0" borderId="0" xfId="0" applyFont="1" applyAlignment="1">
      <alignment vertical="center" wrapText="1"/>
    </xf>
    <xf numFmtId="0" fontId="16" fillId="5" borderId="0" xfId="0" applyFont="1" applyFill="1" applyAlignment="1">
      <alignment horizontal="center" vertical="center"/>
    </xf>
    <xf numFmtId="0" fontId="16" fillId="5" borderId="62" xfId="0" applyFont="1" applyFill="1" applyBorder="1" applyAlignment="1">
      <alignment horizontal="center" vertical="center"/>
    </xf>
    <xf numFmtId="0" fontId="20" fillId="5" borderId="62" xfId="0" applyFont="1" applyFill="1" applyBorder="1" applyAlignment="1">
      <alignment wrapText="1"/>
    </xf>
    <xf numFmtId="0" fontId="0" fillId="0" borderId="62" xfId="0" applyBorder="1"/>
    <xf numFmtId="0" fontId="0" fillId="5" borderId="62" xfId="0" applyFill="1" applyBorder="1"/>
    <xf numFmtId="0" fontId="0" fillId="5" borderId="63" xfId="0" applyFill="1" applyBorder="1"/>
    <xf numFmtId="0" fontId="2" fillId="5" borderId="0" xfId="0" applyFont="1" applyFill="1" applyAlignment="1">
      <alignment horizontal="left" vertical="center"/>
    </xf>
    <xf numFmtId="0" fontId="0" fillId="5" borderId="64" xfId="0" applyFill="1" applyBorder="1"/>
    <xf numFmtId="0" fontId="0" fillId="5" borderId="2" xfId="0" applyFill="1" applyBorder="1"/>
    <xf numFmtId="0" fontId="0" fillId="5" borderId="65" xfId="0" applyFill="1" applyBorder="1"/>
    <xf numFmtId="44" fontId="0" fillId="5" borderId="25" xfId="1" applyFont="1" applyFill="1" applyBorder="1" applyAlignment="1">
      <alignment horizontal="center" vertical="center"/>
    </xf>
    <xf numFmtId="44" fontId="0" fillId="5" borderId="26" xfId="1" applyFont="1" applyFill="1" applyBorder="1" applyAlignment="1">
      <alignment vertical="center"/>
    </xf>
    <xf numFmtId="44" fontId="0" fillId="5" borderId="28" xfId="1" applyFont="1" applyFill="1" applyBorder="1" applyAlignment="1">
      <alignment horizontal="center" vertical="center"/>
    </xf>
    <xf numFmtId="44" fontId="0" fillId="5" borderId="29" xfId="1" applyFont="1" applyFill="1" applyBorder="1" applyAlignment="1">
      <alignment vertical="center"/>
    </xf>
    <xf numFmtId="44" fontId="0" fillId="5" borderId="44" xfId="1" applyFont="1" applyFill="1" applyBorder="1" applyAlignment="1">
      <alignment horizontal="center" vertical="center"/>
    </xf>
    <xf numFmtId="44" fontId="0" fillId="5" borderId="45" xfId="1"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vertical="center"/>
    </xf>
    <xf numFmtId="0" fontId="0" fillId="5" borderId="0" xfId="0" applyFill="1" applyAlignment="1">
      <alignment horizontal="left" vertical="center"/>
    </xf>
    <xf numFmtId="0" fontId="4" fillId="5" borderId="41" xfId="0" applyFont="1" applyFill="1" applyBorder="1" applyAlignment="1">
      <alignment vertical="center"/>
    </xf>
    <xf numFmtId="0" fontId="15" fillId="0" borderId="0" xfId="0" applyFont="1"/>
    <xf numFmtId="0" fontId="4" fillId="0" borderId="0" xfId="0" applyFont="1"/>
    <xf numFmtId="0" fontId="9" fillId="0" borderId="0" xfId="0" applyFont="1" applyAlignment="1">
      <alignment horizontal="center" vertical="center" wrapText="1"/>
    </xf>
    <xf numFmtId="0" fontId="9" fillId="0" borderId="0" xfId="0" applyFont="1" applyAlignment="1">
      <alignment horizontal="left" vertical="center"/>
    </xf>
    <xf numFmtId="0" fontId="0" fillId="5" borderId="0" xfId="0" applyFill="1" applyAlignment="1">
      <alignment horizontal="center"/>
    </xf>
    <xf numFmtId="0" fontId="22" fillId="0" borderId="49" xfId="0" applyFont="1" applyBorder="1" applyAlignment="1">
      <alignment vertical="center"/>
    </xf>
    <xf numFmtId="0" fontId="22" fillId="0" borderId="51" xfId="0" applyFont="1" applyBorder="1" applyAlignment="1">
      <alignment vertical="center"/>
    </xf>
    <xf numFmtId="0" fontId="4" fillId="4" borderId="4" xfId="0" applyFont="1" applyFill="1" applyBorder="1" applyAlignment="1">
      <alignment vertical="center"/>
    </xf>
    <xf numFmtId="0" fontId="4" fillId="4" borderId="46" xfId="0" applyFont="1" applyFill="1" applyBorder="1" applyAlignment="1">
      <alignment vertical="center"/>
    </xf>
    <xf numFmtId="0" fontId="22" fillId="5" borderId="49" xfId="0" applyFont="1" applyFill="1" applyBorder="1" applyAlignment="1">
      <alignment vertical="center"/>
    </xf>
    <xf numFmtId="0" fontId="22" fillId="5" borderId="51" xfId="0" applyFont="1" applyFill="1" applyBorder="1" applyAlignment="1">
      <alignment vertical="center"/>
    </xf>
    <xf numFmtId="0" fontId="10" fillId="5" borderId="57" xfId="0" applyFont="1" applyFill="1" applyBorder="1" applyAlignment="1">
      <alignment wrapText="1"/>
    </xf>
    <xf numFmtId="0" fontId="8" fillId="5" borderId="0" xfId="0" applyFont="1" applyFill="1" applyAlignment="1">
      <alignment horizontal="right"/>
    </xf>
    <xf numFmtId="0" fontId="0" fillId="0" borderId="1" xfId="0" applyBorder="1" applyAlignment="1">
      <alignment vertical="center"/>
    </xf>
    <xf numFmtId="44" fontId="0" fillId="2" borderId="1" xfId="1" applyFont="1" applyFill="1" applyBorder="1"/>
    <xf numFmtId="44" fontId="0" fillId="2" borderId="1" xfId="0" applyNumberFormat="1" applyFill="1" applyBorder="1"/>
    <xf numFmtId="0" fontId="4" fillId="4" borderId="59" xfId="0" applyFont="1" applyFill="1" applyBorder="1" applyAlignment="1">
      <alignment vertical="center"/>
    </xf>
    <xf numFmtId="0" fontId="4" fillId="4" borderId="66" xfId="0" applyFont="1" applyFill="1" applyBorder="1" applyAlignment="1">
      <alignment horizontal="center" vertical="center"/>
    </xf>
    <xf numFmtId="44" fontId="0" fillId="0" borderId="1" xfId="0" applyNumberFormat="1" applyBorder="1"/>
    <xf numFmtId="44" fontId="0" fillId="9" borderId="1" xfId="1" applyFont="1" applyFill="1" applyBorder="1"/>
    <xf numFmtId="44" fontId="0" fillId="9" borderId="1" xfId="0" applyNumberFormat="1" applyFill="1" applyBorder="1"/>
    <xf numFmtId="1" fontId="0" fillId="0" borderId="1" xfId="1" applyNumberFormat="1" applyFont="1" applyFill="1" applyBorder="1" applyAlignment="1">
      <alignment horizontal="center"/>
    </xf>
    <xf numFmtId="44" fontId="0" fillId="5" borderId="1" xfId="1" applyFont="1" applyFill="1" applyBorder="1" applyAlignment="1">
      <alignment horizontal="center" vertical="center"/>
    </xf>
    <xf numFmtId="44" fontId="33" fillId="5" borderId="1" xfId="1" applyFont="1" applyFill="1" applyBorder="1" applyAlignment="1">
      <alignment horizontal="center" vertical="center"/>
    </xf>
    <xf numFmtId="44" fontId="0" fillId="5" borderId="10" xfId="1" applyFont="1" applyFill="1" applyBorder="1"/>
    <xf numFmtId="0" fontId="22" fillId="5" borderId="0" xfId="0" applyFont="1" applyFill="1" applyAlignment="1">
      <alignment horizontal="center" vertical="center"/>
    </xf>
    <xf numFmtId="0" fontId="25" fillId="5" borderId="0" xfId="0" applyFont="1" applyFill="1" applyAlignment="1">
      <alignment horizontal="left" vertical="center"/>
    </xf>
    <xf numFmtId="0" fontId="22" fillId="10" borderId="25" xfId="1" applyNumberFormat="1" applyFont="1" applyFill="1" applyBorder="1" applyAlignment="1">
      <alignment horizontal="center" vertical="center"/>
    </xf>
    <xf numFmtId="0" fontId="14" fillId="0" borderId="0" xfId="0" applyFont="1" applyAlignment="1">
      <alignment horizontal="center" vertical="center" wrapText="1"/>
    </xf>
    <xf numFmtId="0" fontId="0" fillId="5" borderId="0" xfId="0" applyFill="1" applyAlignment="1">
      <alignment horizontal="left" vertical="top" wrapText="1"/>
    </xf>
    <xf numFmtId="0" fontId="0" fillId="5" borderId="0" xfId="0" applyFill="1" applyAlignment="1">
      <alignment horizontal="left" vertical="top"/>
    </xf>
    <xf numFmtId="0" fontId="0" fillId="0" borderId="0" xfId="0" applyAlignment="1">
      <alignment horizontal="center" wrapText="1"/>
    </xf>
    <xf numFmtId="0" fontId="36" fillId="5" borderId="0" xfId="0" applyFont="1" applyFill="1" applyAlignment="1">
      <alignment horizontal="left" vertical="top"/>
    </xf>
    <xf numFmtId="0" fontId="20" fillId="5" borderId="0" xfId="0" applyFont="1" applyFill="1" applyAlignment="1">
      <alignment horizontal="left" vertical="top" wrapText="1"/>
    </xf>
    <xf numFmtId="0" fontId="15" fillId="4" borderId="0" xfId="0" applyFont="1" applyFill="1" applyAlignment="1">
      <alignment horizontal="center"/>
    </xf>
    <xf numFmtId="0" fontId="4" fillId="4" borderId="16" xfId="0" applyFont="1" applyFill="1" applyBorder="1" applyAlignment="1">
      <alignment horizontal="center" vertical="center"/>
    </xf>
    <xf numFmtId="0" fontId="4" fillId="4" borderId="54" xfId="0" applyFont="1" applyFill="1" applyBorder="1" applyAlignment="1">
      <alignment horizontal="center" vertical="center"/>
    </xf>
    <xf numFmtId="0" fontId="28" fillId="5" borderId="0" xfId="0" applyFont="1" applyFill="1" applyAlignment="1">
      <alignment horizontal="center" vertical="center" wrapText="1"/>
    </xf>
    <xf numFmtId="0" fontId="22" fillId="5" borderId="0" xfId="0" applyFont="1" applyFill="1" applyAlignment="1">
      <alignment horizontal="center" vertical="center"/>
    </xf>
    <xf numFmtId="0" fontId="23" fillId="5" borderId="0" xfId="0" applyFont="1" applyFill="1" applyAlignment="1">
      <alignment horizontal="left" vertical="center"/>
    </xf>
    <xf numFmtId="0" fontId="23" fillId="5" borderId="0" xfId="0" applyFont="1" applyFill="1" applyAlignment="1">
      <alignment horizontal="left" vertical="center" wrapText="1"/>
    </xf>
    <xf numFmtId="0" fontId="5" fillId="5" borderId="0" xfId="0" applyFont="1" applyFill="1" applyAlignment="1">
      <alignment horizontal="left"/>
    </xf>
    <xf numFmtId="0" fontId="26"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center"/>
    </xf>
    <xf numFmtId="0" fontId="25" fillId="5" borderId="0" xfId="0" applyFont="1" applyFill="1" applyAlignment="1">
      <alignment horizontal="left" vertical="center"/>
    </xf>
    <xf numFmtId="0" fontId="4" fillId="4" borderId="0" xfId="0" applyFont="1" applyFill="1" applyAlignment="1">
      <alignment horizontal="center"/>
    </xf>
    <xf numFmtId="0" fontId="2" fillId="5" borderId="0" xfId="0" applyFont="1" applyFill="1" applyAlignment="1">
      <alignment horizont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0" fillId="5" borderId="30" xfId="0" applyFill="1" applyBorder="1" applyAlignment="1">
      <alignment horizontal="left"/>
    </xf>
    <xf numFmtId="0" fontId="0" fillId="5" borderId="36" xfId="0" applyFill="1" applyBorder="1" applyAlignment="1">
      <alignment horizontal="left"/>
    </xf>
    <xf numFmtId="0" fontId="4" fillId="4" borderId="6" xfId="0" applyFont="1" applyFill="1" applyBorder="1" applyAlignment="1">
      <alignment horizontal="center"/>
    </xf>
    <xf numFmtId="0" fontId="4" fillId="4" borderId="7" xfId="0" applyFont="1" applyFill="1" applyBorder="1" applyAlignment="1">
      <alignment horizontal="center"/>
    </xf>
    <xf numFmtId="0" fontId="4" fillId="4" borderId="8" xfId="0" applyFont="1" applyFill="1" applyBorder="1" applyAlignment="1">
      <alignment horizontal="center"/>
    </xf>
    <xf numFmtId="44" fontId="9" fillId="2" borderId="18" xfId="0" applyNumberFormat="1" applyFont="1" applyFill="1" applyBorder="1" applyAlignment="1">
      <alignment horizontal="center" vertical="center"/>
    </xf>
    <xf numFmtId="44" fontId="9" fillId="2" borderId="19" xfId="0" applyNumberFormat="1" applyFont="1" applyFill="1" applyBorder="1" applyAlignment="1">
      <alignment horizontal="center" vertical="center"/>
    </xf>
    <xf numFmtId="44" fontId="9" fillId="2" borderId="20" xfId="0" applyNumberFormat="1" applyFont="1" applyFill="1" applyBorder="1" applyAlignment="1">
      <alignment horizontal="center" vertical="center"/>
    </xf>
    <xf numFmtId="0" fontId="4" fillId="4" borderId="33"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35"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4" fillId="4" borderId="3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17" xfId="0" applyFont="1" applyFill="1" applyBorder="1" applyAlignment="1">
      <alignment horizontal="center" vertical="center" wrapText="1"/>
    </xf>
    <xf numFmtId="0" fontId="10" fillId="5" borderId="56" xfId="0" applyFont="1" applyFill="1" applyBorder="1" applyAlignment="1">
      <alignment horizontal="center" wrapText="1"/>
    </xf>
    <xf numFmtId="0" fontId="29" fillId="4" borderId="55" xfId="0" applyFont="1" applyFill="1" applyBorder="1" applyAlignment="1">
      <alignment horizont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0" xfId="0" applyFont="1" applyFill="1" applyBorder="1" applyAlignment="1">
      <alignment horizontal="center" vertical="center"/>
    </xf>
    <xf numFmtId="0" fontId="16" fillId="4" borderId="61" xfId="0" applyFont="1" applyFill="1" applyBorder="1" applyAlignment="1">
      <alignment horizontal="center" vertical="center"/>
    </xf>
    <xf numFmtId="0" fontId="30" fillId="5" borderId="0" xfId="0" applyFont="1" applyFill="1" applyAlignment="1">
      <alignment horizontal="center"/>
    </xf>
    <xf numFmtId="0" fontId="31" fillId="5"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NCDOT">
      <a:dk1>
        <a:sysClr val="windowText" lastClr="000000"/>
      </a:dk1>
      <a:lt1>
        <a:sysClr val="window" lastClr="FFFFFF"/>
      </a:lt1>
      <a:dk2>
        <a:srgbClr val="44546A"/>
      </a:dk2>
      <a:lt2>
        <a:srgbClr val="E7E6E6"/>
      </a:lt2>
      <a:accent1>
        <a:srgbClr val="092A40"/>
      </a:accent1>
      <a:accent2>
        <a:srgbClr val="C15512"/>
      </a:accent2>
      <a:accent3>
        <a:srgbClr val="727336"/>
      </a:accent3>
      <a:accent4>
        <a:srgbClr val="711C45"/>
      </a:accent4>
      <a:accent5>
        <a:srgbClr val="3E7D95"/>
      </a:accent5>
      <a:accent6>
        <a:srgbClr val="CEA42B"/>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7FB85-0C1A-46E0-80BE-EACDE479865A}">
  <sheetPr codeName="Sheet1">
    <tabColor theme="7"/>
  </sheetPr>
  <dimension ref="A1:K25"/>
  <sheetViews>
    <sheetView view="pageBreakPreview" zoomScaleNormal="100" zoomScaleSheetLayoutView="100" workbookViewId="0">
      <selection sqref="A1:J25"/>
    </sheetView>
  </sheetViews>
  <sheetFormatPr defaultRowHeight="14.45"/>
  <cols>
    <col min="10" max="10" width="16.140625" customWidth="1"/>
  </cols>
  <sheetData>
    <row r="1" spans="1:11" ht="15" customHeight="1">
      <c r="A1" s="196" t="s">
        <v>0</v>
      </c>
      <c r="B1" s="196"/>
      <c r="C1" s="196"/>
      <c r="D1" s="196"/>
      <c r="E1" s="196"/>
      <c r="F1" s="196"/>
      <c r="G1" s="196"/>
      <c r="H1" s="196"/>
      <c r="I1" s="196"/>
      <c r="J1" s="196"/>
      <c r="K1" s="56"/>
    </row>
    <row r="2" spans="1:11" ht="15" customHeight="1">
      <c r="A2" s="196"/>
      <c r="B2" s="196"/>
      <c r="C2" s="196"/>
      <c r="D2" s="196"/>
      <c r="E2" s="196"/>
      <c r="F2" s="196"/>
      <c r="G2" s="196"/>
      <c r="H2" s="196"/>
      <c r="I2" s="196"/>
      <c r="J2" s="196"/>
      <c r="K2" s="56"/>
    </row>
    <row r="3" spans="1:11" ht="15" customHeight="1">
      <c r="A3" s="196"/>
      <c r="B3" s="196"/>
      <c r="C3" s="196"/>
      <c r="D3" s="196"/>
      <c r="E3" s="196"/>
      <c r="F3" s="196"/>
      <c r="G3" s="196"/>
      <c r="H3" s="196"/>
      <c r="I3" s="196"/>
      <c r="J3" s="196"/>
      <c r="K3" s="56"/>
    </row>
    <row r="4" spans="1:11" ht="15" customHeight="1">
      <c r="A4" s="196"/>
      <c r="B4" s="196"/>
      <c r="C4" s="196"/>
      <c r="D4" s="196"/>
      <c r="E4" s="196"/>
      <c r="F4" s="196"/>
      <c r="G4" s="196"/>
      <c r="H4" s="196"/>
      <c r="I4" s="196"/>
      <c r="J4" s="196"/>
      <c r="K4" s="56"/>
    </row>
    <row r="5" spans="1:11" ht="15" customHeight="1">
      <c r="A5" s="196"/>
      <c r="B5" s="196"/>
      <c r="C5" s="196"/>
      <c r="D5" s="196"/>
      <c r="E5" s="196"/>
      <c r="F5" s="196"/>
      <c r="G5" s="196"/>
      <c r="H5" s="196"/>
      <c r="I5" s="196"/>
      <c r="J5" s="196"/>
      <c r="K5" s="56"/>
    </row>
    <row r="6" spans="1:11" ht="15" customHeight="1">
      <c r="A6" s="196"/>
      <c r="B6" s="196"/>
      <c r="C6" s="196"/>
      <c r="D6" s="196"/>
      <c r="E6" s="196"/>
      <c r="F6" s="196"/>
      <c r="G6" s="196"/>
      <c r="H6" s="196"/>
      <c r="I6" s="196"/>
      <c r="J6" s="196"/>
      <c r="K6" s="56"/>
    </row>
    <row r="7" spans="1:11" ht="15" customHeight="1">
      <c r="A7" s="196"/>
      <c r="B7" s="196"/>
      <c r="C7" s="196"/>
      <c r="D7" s="196"/>
      <c r="E7" s="196"/>
      <c r="F7" s="196"/>
      <c r="G7" s="196"/>
      <c r="H7" s="196"/>
      <c r="I7" s="196"/>
      <c r="J7" s="196"/>
      <c r="K7" s="56"/>
    </row>
    <row r="8" spans="1:11" ht="15" customHeight="1">
      <c r="A8" s="196"/>
      <c r="B8" s="196"/>
      <c r="C8" s="196"/>
      <c r="D8" s="196"/>
      <c r="E8" s="196"/>
      <c r="F8" s="196"/>
      <c r="G8" s="196"/>
      <c r="H8" s="196"/>
      <c r="I8" s="196"/>
      <c r="J8" s="196"/>
      <c r="K8" s="56"/>
    </row>
    <row r="9" spans="1:11" ht="15" customHeight="1">
      <c r="A9" s="196"/>
      <c r="B9" s="196"/>
      <c r="C9" s="196"/>
      <c r="D9" s="196"/>
      <c r="E9" s="196"/>
      <c r="F9" s="196"/>
      <c r="G9" s="196"/>
      <c r="H9" s="196"/>
      <c r="I9" s="196"/>
      <c r="J9" s="196"/>
      <c r="K9" s="56"/>
    </row>
    <row r="10" spans="1:11" ht="15" customHeight="1">
      <c r="A10" s="196"/>
      <c r="B10" s="196"/>
      <c r="C10" s="196"/>
      <c r="D10" s="196"/>
      <c r="E10" s="196"/>
      <c r="F10" s="196"/>
      <c r="G10" s="196"/>
      <c r="H10" s="196"/>
      <c r="I10" s="196"/>
      <c r="J10" s="196"/>
      <c r="K10" s="56"/>
    </row>
    <row r="11" spans="1:11" ht="15" customHeight="1">
      <c r="A11" s="196"/>
      <c r="B11" s="196"/>
      <c r="C11" s="196"/>
      <c r="D11" s="196"/>
      <c r="E11" s="196"/>
      <c r="F11" s="196"/>
      <c r="G11" s="196"/>
      <c r="H11" s="196"/>
      <c r="I11" s="196"/>
      <c r="J11" s="196"/>
      <c r="K11" s="56"/>
    </row>
    <row r="12" spans="1:11" ht="15" customHeight="1">
      <c r="A12" s="196"/>
      <c r="B12" s="196"/>
      <c r="C12" s="196"/>
      <c r="D12" s="196"/>
      <c r="E12" s="196"/>
      <c r="F12" s="196"/>
      <c r="G12" s="196"/>
      <c r="H12" s="196"/>
      <c r="I12" s="196"/>
      <c r="J12" s="196"/>
      <c r="K12" s="56"/>
    </row>
    <row r="13" spans="1:11" ht="15" customHeight="1">
      <c r="A13" s="196"/>
      <c r="B13" s="196"/>
      <c r="C13" s="196"/>
      <c r="D13" s="196"/>
      <c r="E13" s="196"/>
      <c r="F13" s="196"/>
      <c r="G13" s="196"/>
      <c r="H13" s="196"/>
      <c r="I13" s="196"/>
      <c r="J13" s="196"/>
      <c r="K13" s="56"/>
    </row>
    <row r="14" spans="1:11" ht="15" customHeight="1">
      <c r="A14" s="196"/>
      <c r="B14" s="196"/>
      <c r="C14" s="196"/>
      <c r="D14" s="196"/>
      <c r="E14" s="196"/>
      <c r="F14" s="196"/>
      <c r="G14" s="196"/>
      <c r="H14" s="196"/>
      <c r="I14" s="196"/>
      <c r="J14" s="196"/>
      <c r="K14" s="56"/>
    </row>
    <row r="15" spans="1:11" ht="15" customHeight="1">
      <c r="A15" s="196"/>
      <c r="B15" s="196"/>
      <c r="C15" s="196"/>
      <c r="D15" s="196"/>
      <c r="E15" s="196"/>
      <c r="F15" s="196"/>
      <c r="G15" s="196"/>
      <c r="H15" s="196"/>
      <c r="I15" s="196"/>
      <c r="J15" s="196"/>
      <c r="K15" s="56"/>
    </row>
    <row r="16" spans="1:11" ht="15" customHeight="1">
      <c r="A16" s="196"/>
      <c r="B16" s="196"/>
      <c r="C16" s="196"/>
      <c r="D16" s="196"/>
      <c r="E16" s="196"/>
      <c r="F16" s="196"/>
      <c r="G16" s="196"/>
      <c r="H16" s="196"/>
      <c r="I16" s="196"/>
      <c r="J16" s="196"/>
      <c r="K16" s="56"/>
    </row>
    <row r="17" spans="1:11" ht="15" customHeight="1">
      <c r="A17" s="196"/>
      <c r="B17" s="196"/>
      <c r="C17" s="196"/>
      <c r="D17" s="196"/>
      <c r="E17" s="196"/>
      <c r="F17" s="196"/>
      <c r="G17" s="196"/>
      <c r="H17" s="196"/>
      <c r="I17" s="196"/>
      <c r="J17" s="196"/>
      <c r="K17" s="56"/>
    </row>
    <row r="18" spans="1:11" ht="15" customHeight="1">
      <c r="A18" s="196"/>
      <c r="B18" s="196"/>
      <c r="C18" s="196"/>
      <c r="D18" s="196"/>
      <c r="E18" s="196"/>
      <c r="F18" s="196"/>
      <c r="G18" s="196"/>
      <c r="H18" s="196"/>
      <c r="I18" s="196"/>
      <c r="J18" s="196"/>
      <c r="K18" s="56"/>
    </row>
    <row r="19" spans="1:11" ht="15" customHeight="1">
      <c r="A19" s="196"/>
      <c r="B19" s="196"/>
      <c r="C19" s="196"/>
      <c r="D19" s="196"/>
      <c r="E19" s="196"/>
      <c r="F19" s="196"/>
      <c r="G19" s="196"/>
      <c r="H19" s="196"/>
      <c r="I19" s="196"/>
      <c r="J19" s="196"/>
      <c r="K19" s="56"/>
    </row>
    <row r="20" spans="1:11" ht="15" customHeight="1">
      <c r="A20" s="196"/>
      <c r="B20" s="196"/>
      <c r="C20" s="196"/>
      <c r="D20" s="196"/>
      <c r="E20" s="196"/>
      <c r="F20" s="196"/>
      <c r="G20" s="196"/>
      <c r="H20" s="196"/>
      <c r="I20" s="196"/>
      <c r="J20" s="196"/>
      <c r="K20" s="56"/>
    </row>
    <row r="21" spans="1:11" ht="15" customHeight="1">
      <c r="A21" s="196"/>
      <c r="B21" s="196"/>
      <c r="C21" s="196"/>
      <c r="D21" s="196"/>
      <c r="E21" s="196"/>
      <c r="F21" s="196"/>
      <c r="G21" s="196"/>
      <c r="H21" s="196"/>
      <c r="I21" s="196"/>
      <c r="J21" s="196"/>
      <c r="K21" s="56"/>
    </row>
    <row r="22" spans="1:11" ht="15" customHeight="1">
      <c r="A22" s="196"/>
      <c r="B22" s="196"/>
      <c r="C22" s="196"/>
      <c r="D22" s="196"/>
      <c r="E22" s="196"/>
      <c r="F22" s="196"/>
      <c r="G22" s="196"/>
      <c r="H22" s="196"/>
      <c r="I22" s="196"/>
      <c r="J22" s="196"/>
      <c r="K22" s="56"/>
    </row>
    <row r="23" spans="1:11" ht="15" customHeight="1">
      <c r="A23" s="196"/>
      <c r="B23" s="196"/>
      <c r="C23" s="196"/>
      <c r="D23" s="196"/>
      <c r="E23" s="196"/>
      <c r="F23" s="196"/>
      <c r="G23" s="196"/>
      <c r="H23" s="196"/>
      <c r="I23" s="196"/>
      <c r="J23" s="196"/>
      <c r="K23" s="56"/>
    </row>
    <row r="24" spans="1:11" ht="15" customHeight="1">
      <c r="A24" s="196"/>
      <c r="B24" s="196"/>
      <c r="C24" s="196"/>
      <c r="D24" s="196"/>
      <c r="E24" s="196"/>
      <c r="F24" s="196"/>
      <c r="G24" s="196"/>
      <c r="H24" s="196"/>
      <c r="I24" s="196"/>
      <c r="J24" s="196"/>
      <c r="K24" s="56"/>
    </row>
    <row r="25" spans="1:11" ht="15" customHeight="1">
      <c r="A25" s="196"/>
      <c r="B25" s="196"/>
      <c r="C25" s="196"/>
      <c r="D25" s="196"/>
      <c r="E25" s="196"/>
      <c r="F25" s="196"/>
      <c r="G25" s="196"/>
      <c r="H25" s="196"/>
      <c r="I25" s="196"/>
      <c r="J25" s="196"/>
      <c r="K25" s="56"/>
    </row>
  </sheetData>
  <mergeCells count="1">
    <mergeCell ref="A1:J25"/>
  </mergeCells>
  <pageMargins left="0.7" right="0.7" top="0.75" bottom="0.75" header="0.3" footer="0.3"/>
  <pageSetup scale="92"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A7AFD-AF09-4CED-AA5A-F6392B1F784E}">
  <sheetPr codeName="Sheet2"/>
  <dimension ref="A1:N26"/>
  <sheetViews>
    <sheetView zoomScaleNormal="100" zoomScaleSheetLayoutView="115" workbookViewId="0">
      <selection activeCell="M18" sqref="M18"/>
    </sheetView>
  </sheetViews>
  <sheetFormatPr defaultRowHeight="14.45"/>
  <cols>
    <col min="1" max="1" width="1.85546875" customWidth="1"/>
  </cols>
  <sheetData>
    <row r="1" spans="1:14" ht="15" customHeight="1">
      <c r="A1" s="39"/>
      <c r="B1" s="199" t="s">
        <v>1</v>
      </c>
      <c r="C1" s="199"/>
      <c r="D1" s="199"/>
      <c r="E1" s="199"/>
      <c r="F1" s="199"/>
      <c r="G1" s="199"/>
      <c r="H1" s="199"/>
      <c r="I1" s="199"/>
      <c r="J1" s="199"/>
      <c r="K1" s="199"/>
      <c r="L1" s="199"/>
      <c r="M1" s="199"/>
      <c r="N1" s="199"/>
    </row>
    <row r="2" spans="1:14">
      <c r="A2" s="39"/>
      <c r="B2" s="199"/>
      <c r="C2" s="199"/>
      <c r="D2" s="199"/>
      <c r="E2" s="199"/>
      <c r="F2" s="199"/>
      <c r="G2" s="199"/>
      <c r="H2" s="199"/>
      <c r="I2" s="199"/>
      <c r="J2" s="199"/>
      <c r="K2" s="199"/>
      <c r="L2" s="199"/>
      <c r="M2" s="199"/>
      <c r="N2" s="199"/>
    </row>
    <row r="3" spans="1:14">
      <c r="A3" s="39"/>
      <c r="B3" s="199"/>
      <c r="C3" s="199"/>
      <c r="D3" s="199"/>
      <c r="E3" s="199"/>
      <c r="F3" s="199"/>
      <c r="G3" s="199"/>
      <c r="H3" s="199"/>
      <c r="I3" s="199"/>
      <c r="J3" s="199"/>
      <c r="K3" s="199"/>
      <c r="L3" s="199"/>
      <c r="M3" s="199"/>
      <c r="N3" s="199"/>
    </row>
    <row r="4" spans="1:14">
      <c r="A4" s="39"/>
      <c r="B4" s="199"/>
      <c r="C4" s="199"/>
      <c r="D4" s="199"/>
      <c r="E4" s="199"/>
      <c r="F4" s="199"/>
      <c r="G4" s="199"/>
      <c r="H4" s="199"/>
      <c r="I4" s="199"/>
      <c r="J4" s="199"/>
      <c r="K4" s="199"/>
      <c r="L4" s="199"/>
      <c r="M4" s="199"/>
      <c r="N4" s="199"/>
    </row>
    <row r="5" spans="1:14">
      <c r="A5" s="39"/>
      <c r="B5" s="199"/>
      <c r="C5" s="199"/>
      <c r="D5" s="199"/>
      <c r="E5" s="199"/>
      <c r="F5" s="199"/>
      <c r="G5" s="199"/>
      <c r="H5" s="199"/>
      <c r="I5" s="199"/>
      <c r="J5" s="199"/>
      <c r="K5" s="199"/>
      <c r="L5" s="199"/>
      <c r="M5" s="199"/>
      <c r="N5" s="199"/>
    </row>
    <row r="6" spans="1:14">
      <c r="A6" s="39"/>
      <c r="B6" s="199"/>
      <c r="C6" s="199"/>
      <c r="D6" s="199"/>
      <c r="E6" s="199"/>
      <c r="F6" s="199"/>
      <c r="G6" s="199"/>
      <c r="H6" s="199"/>
      <c r="I6" s="199"/>
      <c r="J6" s="199"/>
      <c r="K6" s="199"/>
      <c r="L6" s="199"/>
      <c r="M6" s="199"/>
      <c r="N6" s="199"/>
    </row>
    <row r="7" spans="1:14">
      <c r="A7" s="39"/>
      <c r="B7" s="199"/>
      <c r="C7" s="199"/>
      <c r="D7" s="199"/>
      <c r="E7" s="199"/>
      <c r="F7" s="199"/>
      <c r="G7" s="199"/>
      <c r="H7" s="199"/>
      <c r="I7" s="199"/>
      <c r="J7" s="199"/>
      <c r="K7" s="199"/>
      <c r="L7" s="199"/>
      <c r="M7" s="199"/>
      <c r="N7" s="199"/>
    </row>
    <row r="8" spans="1:14">
      <c r="A8" s="39"/>
      <c r="B8" s="199"/>
      <c r="C8" s="199"/>
      <c r="D8" s="199"/>
      <c r="E8" s="199"/>
      <c r="F8" s="199"/>
      <c r="G8" s="199"/>
      <c r="H8" s="199"/>
      <c r="I8" s="199"/>
      <c r="J8" s="199"/>
      <c r="K8" s="199"/>
      <c r="L8" s="199"/>
      <c r="M8" s="199"/>
      <c r="N8" s="199"/>
    </row>
    <row r="9" spans="1:14">
      <c r="A9" s="39"/>
      <c r="B9" s="39" t="s">
        <v>2</v>
      </c>
      <c r="C9" s="39"/>
      <c r="D9" s="39"/>
      <c r="E9" s="39"/>
      <c r="F9" s="39"/>
      <c r="G9" s="39"/>
      <c r="H9" s="39"/>
      <c r="I9" s="39"/>
      <c r="J9" s="39"/>
      <c r="K9" s="39"/>
      <c r="L9" s="39"/>
      <c r="M9" s="39"/>
      <c r="N9" s="39"/>
    </row>
    <row r="10" spans="1:14">
      <c r="A10" s="39"/>
      <c r="B10" s="39"/>
      <c r="C10" s="39"/>
      <c r="D10" s="39"/>
      <c r="E10" s="39"/>
      <c r="F10" s="39"/>
      <c r="G10" s="39"/>
      <c r="H10" s="39"/>
      <c r="I10" s="39"/>
      <c r="J10" s="39"/>
      <c r="K10" s="39"/>
      <c r="L10" s="39"/>
      <c r="M10" s="39"/>
      <c r="N10" s="39"/>
    </row>
    <row r="11" spans="1:14">
      <c r="A11" s="39"/>
      <c r="B11" s="42" t="s">
        <v>3</v>
      </c>
      <c r="C11" s="39"/>
      <c r="D11" s="39"/>
      <c r="E11" s="39"/>
      <c r="F11" s="39"/>
      <c r="G11" s="39"/>
      <c r="H11" s="39"/>
      <c r="I11" s="39"/>
      <c r="J11" s="39"/>
      <c r="K11" s="39"/>
      <c r="L11" s="39"/>
      <c r="M11" s="39"/>
      <c r="N11" s="39"/>
    </row>
    <row r="12" spans="1:14">
      <c r="A12" s="39"/>
      <c r="B12" s="39"/>
      <c r="C12" s="39"/>
      <c r="D12" s="39"/>
      <c r="E12" s="39"/>
      <c r="F12" s="39"/>
      <c r="G12" s="39"/>
      <c r="H12" s="39"/>
      <c r="I12" s="39"/>
      <c r="J12" s="39"/>
      <c r="K12" s="39"/>
      <c r="L12" s="39"/>
      <c r="M12" s="39"/>
      <c r="N12" s="39"/>
    </row>
    <row r="13" spans="1:14">
      <c r="A13" s="39"/>
      <c r="B13" s="41">
        <v>1</v>
      </c>
      <c r="C13" s="200" t="s">
        <v>4</v>
      </c>
      <c r="D13" s="198"/>
      <c r="E13" s="198"/>
      <c r="F13" s="198"/>
      <c r="G13" s="198"/>
      <c r="H13" s="198"/>
      <c r="I13" s="198"/>
      <c r="J13" s="198"/>
      <c r="K13" s="198"/>
      <c r="L13" s="198"/>
      <c r="M13" s="198"/>
      <c r="N13" s="39"/>
    </row>
    <row r="14" spans="1:14">
      <c r="A14" s="39"/>
      <c r="B14" s="40"/>
      <c r="C14" s="41"/>
      <c r="D14" s="41"/>
      <c r="E14" s="41"/>
      <c r="F14" s="41"/>
      <c r="G14" s="41"/>
      <c r="H14" s="41"/>
      <c r="I14" s="41"/>
      <c r="J14" s="41"/>
      <c r="K14" s="41"/>
      <c r="L14" s="41"/>
      <c r="M14" s="41"/>
      <c r="N14" s="39"/>
    </row>
    <row r="15" spans="1:14">
      <c r="A15" s="39"/>
      <c r="B15" s="40">
        <v>2</v>
      </c>
      <c r="C15" s="198" t="s">
        <v>5</v>
      </c>
      <c r="D15" s="198"/>
      <c r="E15" s="198"/>
      <c r="F15" s="198"/>
      <c r="G15" s="198"/>
      <c r="H15" s="198"/>
      <c r="I15" s="198"/>
      <c r="J15" s="198"/>
      <c r="K15" s="198"/>
      <c r="L15" s="198"/>
      <c r="M15" s="198"/>
      <c r="N15" s="39"/>
    </row>
    <row r="16" spans="1:14">
      <c r="A16" s="39"/>
      <c r="B16" s="40"/>
      <c r="C16" s="198"/>
      <c r="D16" s="198"/>
      <c r="E16" s="198"/>
      <c r="F16" s="198"/>
      <c r="G16" s="198"/>
      <c r="H16" s="198"/>
      <c r="I16" s="198"/>
      <c r="J16" s="198"/>
      <c r="K16" s="198"/>
      <c r="L16" s="198"/>
      <c r="M16" s="198"/>
      <c r="N16" s="39"/>
    </row>
    <row r="17" spans="1:14">
      <c r="A17" s="39"/>
      <c r="B17" s="40">
        <v>3</v>
      </c>
      <c r="C17" s="198" t="s">
        <v>6</v>
      </c>
      <c r="D17" s="198"/>
      <c r="E17" s="198"/>
      <c r="F17" s="198"/>
      <c r="G17" s="198"/>
      <c r="H17" s="198"/>
      <c r="I17" s="198"/>
      <c r="J17" s="198"/>
      <c r="K17" s="198"/>
      <c r="L17" s="198"/>
      <c r="M17" s="198"/>
      <c r="N17" s="39"/>
    </row>
    <row r="18" spans="1:14">
      <c r="A18" s="39"/>
      <c r="B18" s="40"/>
      <c r="C18" s="41"/>
      <c r="D18" s="41"/>
      <c r="E18" s="41"/>
      <c r="F18" s="41"/>
      <c r="G18" s="41"/>
      <c r="H18" s="41"/>
      <c r="I18" s="41"/>
      <c r="J18" s="41"/>
      <c r="K18" s="41"/>
      <c r="L18" s="41"/>
      <c r="M18" s="41"/>
      <c r="N18" s="39"/>
    </row>
    <row r="19" spans="1:14">
      <c r="A19" s="39"/>
      <c r="B19" s="40">
        <v>4</v>
      </c>
      <c r="C19" s="198" t="s">
        <v>7</v>
      </c>
      <c r="D19" s="198"/>
      <c r="E19" s="198"/>
      <c r="F19" s="198"/>
      <c r="G19" s="198"/>
      <c r="H19" s="198"/>
      <c r="I19" s="198"/>
      <c r="J19" s="198"/>
      <c r="K19" s="198"/>
      <c r="L19" s="198"/>
      <c r="M19" s="198"/>
      <c r="N19" s="39"/>
    </row>
    <row r="20" spans="1:14">
      <c r="A20" s="39"/>
      <c r="B20" s="40"/>
      <c r="C20" s="41"/>
      <c r="D20" s="41"/>
      <c r="E20" s="41"/>
      <c r="F20" s="41"/>
      <c r="G20" s="41"/>
      <c r="H20" s="41"/>
      <c r="I20" s="41"/>
      <c r="J20" s="41"/>
      <c r="K20" s="41"/>
      <c r="L20" s="41"/>
      <c r="M20" s="41"/>
      <c r="N20" s="39"/>
    </row>
    <row r="21" spans="1:14">
      <c r="A21" s="39"/>
      <c r="B21" s="41">
        <v>5</v>
      </c>
      <c r="C21" s="198" t="s">
        <v>8</v>
      </c>
      <c r="D21" s="198"/>
      <c r="E21" s="198"/>
      <c r="F21" s="198"/>
      <c r="G21" s="198"/>
      <c r="H21" s="198"/>
      <c r="I21" s="198"/>
      <c r="J21" s="198"/>
      <c r="K21" s="198"/>
      <c r="L21" s="198"/>
      <c r="M21" s="198"/>
      <c r="N21" s="39"/>
    </row>
    <row r="22" spans="1:14">
      <c r="A22" s="39"/>
      <c r="B22" s="40"/>
      <c r="C22" s="41"/>
      <c r="D22" s="41"/>
      <c r="E22" s="41"/>
      <c r="F22" s="41"/>
      <c r="G22" s="41"/>
      <c r="H22" s="41"/>
      <c r="I22" s="41"/>
      <c r="J22" s="41"/>
      <c r="K22" s="41"/>
      <c r="L22" s="41"/>
      <c r="M22" s="41"/>
      <c r="N22" s="39"/>
    </row>
    <row r="23" spans="1:14" ht="31.35" customHeight="1">
      <c r="A23" s="39"/>
      <c r="B23" s="41">
        <v>6</v>
      </c>
      <c r="C23" s="197" t="s">
        <v>9</v>
      </c>
      <c r="D23" s="197"/>
      <c r="E23" s="197"/>
      <c r="F23" s="197"/>
      <c r="G23" s="197"/>
      <c r="H23" s="197"/>
      <c r="I23" s="197"/>
      <c r="J23" s="197"/>
      <c r="K23" s="197"/>
      <c r="L23" s="197"/>
      <c r="M23" s="197"/>
      <c r="N23" s="39"/>
    </row>
    <row r="24" spans="1:14">
      <c r="A24" s="39"/>
      <c r="B24" s="40"/>
      <c r="C24" s="41"/>
      <c r="D24" s="41"/>
      <c r="E24" s="41"/>
      <c r="F24" s="41"/>
      <c r="G24" s="41"/>
      <c r="H24" s="41"/>
      <c r="I24" s="41"/>
      <c r="J24" s="41"/>
      <c r="K24" s="41"/>
      <c r="L24" s="41"/>
      <c r="M24" s="41"/>
      <c r="N24" s="39"/>
    </row>
    <row r="25" spans="1:14">
      <c r="A25" s="39"/>
      <c r="B25" s="40"/>
      <c r="C25" s="41"/>
      <c r="D25" s="41"/>
      <c r="E25" s="41"/>
      <c r="F25" s="41"/>
      <c r="G25" s="41"/>
      <c r="H25" s="41"/>
      <c r="I25" s="41"/>
      <c r="J25" s="41"/>
      <c r="K25" s="41"/>
      <c r="L25" s="41"/>
      <c r="M25" s="41"/>
      <c r="N25" s="39"/>
    </row>
    <row r="26" spans="1:14">
      <c r="A26" s="39"/>
      <c r="B26" s="39"/>
      <c r="C26" s="39"/>
      <c r="D26" s="39"/>
      <c r="E26" s="39"/>
      <c r="F26" s="39"/>
      <c r="G26" s="39"/>
      <c r="H26" s="39"/>
      <c r="I26" s="39"/>
      <c r="J26" s="39"/>
      <c r="K26" s="39"/>
      <c r="L26" s="39"/>
      <c r="M26" s="39"/>
      <c r="N26" s="39"/>
    </row>
  </sheetData>
  <mergeCells count="8">
    <mergeCell ref="C23:M23"/>
    <mergeCell ref="C21:M21"/>
    <mergeCell ref="B1:N8"/>
    <mergeCell ref="C13:M13"/>
    <mergeCell ref="C17:M17"/>
    <mergeCell ref="C16:M16"/>
    <mergeCell ref="C15:M15"/>
    <mergeCell ref="C19:M19"/>
  </mergeCells>
  <pageMargins left="0.7" right="0.7" top="0.75" bottom="0.75" header="0.3" footer="0.3"/>
  <pageSetup orientation="landscape" horizont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064C-BA22-4311-A949-F50A53B78296}">
  <sheetPr codeName="Sheet3"/>
  <dimension ref="A1:U42"/>
  <sheetViews>
    <sheetView topLeftCell="A4" zoomScale="85" zoomScaleNormal="85" zoomScaleSheetLayoutView="85" workbookViewId="0">
      <selection activeCell="G29" sqref="G29"/>
    </sheetView>
  </sheetViews>
  <sheetFormatPr defaultRowHeight="14.45"/>
  <cols>
    <col min="1" max="1" width="5.140625" customWidth="1"/>
    <col min="2" max="2" width="16.85546875" customWidth="1"/>
    <col min="3" max="3" width="14.140625" customWidth="1"/>
    <col min="4" max="4" width="18.5703125" customWidth="1"/>
    <col min="5" max="5" width="17" customWidth="1"/>
    <col min="6" max="6" width="15.5703125" customWidth="1"/>
    <col min="7" max="7" width="17.85546875" style="2" customWidth="1"/>
    <col min="8" max="8" width="13.85546875" style="2" customWidth="1"/>
    <col min="9" max="9" width="15.5703125" style="2" customWidth="1"/>
    <col min="10" max="10" width="16.140625" style="2" customWidth="1"/>
    <col min="11" max="12" width="12.140625" customWidth="1"/>
    <col min="13" max="13" width="11.42578125" customWidth="1"/>
    <col min="14" max="14" width="10.42578125" customWidth="1"/>
  </cols>
  <sheetData>
    <row r="1" spans="1:15" ht="15.6">
      <c r="A1" s="202" t="s">
        <v>10</v>
      </c>
      <c r="B1" s="202"/>
      <c r="C1" s="202"/>
      <c r="D1" s="202"/>
      <c r="E1" s="202"/>
      <c r="F1" s="202"/>
      <c r="G1" s="202"/>
      <c r="H1" s="202"/>
      <c r="I1" s="202"/>
      <c r="J1" s="202"/>
      <c r="K1" s="202"/>
      <c r="L1" s="202"/>
      <c r="M1" s="202"/>
      <c r="N1" s="202"/>
    </row>
    <row r="2" spans="1:15">
      <c r="A2" s="39"/>
      <c r="B2" s="39"/>
      <c r="C2" s="39"/>
      <c r="D2" s="39"/>
      <c r="E2" s="39"/>
      <c r="F2" s="39"/>
      <c r="G2" s="52"/>
      <c r="H2" s="52"/>
      <c r="I2" s="52"/>
      <c r="J2" s="52"/>
      <c r="K2" s="39"/>
      <c r="L2" s="39"/>
      <c r="M2" s="39"/>
      <c r="N2" s="39"/>
    </row>
    <row r="3" spans="1:15">
      <c r="A3" s="39"/>
      <c r="B3" s="203" t="s">
        <v>11</v>
      </c>
      <c r="C3" s="203"/>
      <c r="D3" s="203"/>
      <c r="E3" s="203"/>
      <c r="F3" s="203"/>
      <c r="G3" s="203"/>
      <c r="H3" s="203"/>
      <c r="I3" s="204"/>
      <c r="J3" s="81"/>
      <c r="K3" s="39"/>
      <c r="L3" s="39"/>
      <c r="M3" s="39"/>
      <c r="N3" s="39"/>
    </row>
    <row r="4" spans="1:15" ht="29.45" thickBot="1">
      <c r="A4" s="39"/>
      <c r="B4" s="111" t="s">
        <v>12</v>
      </c>
      <c r="C4" s="111" t="s">
        <v>13</v>
      </c>
      <c r="D4" s="111" t="s">
        <v>14</v>
      </c>
      <c r="E4" s="111" t="s">
        <v>15</v>
      </c>
      <c r="F4" s="111" t="s">
        <v>16</v>
      </c>
      <c r="G4" s="111" t="s">
        <v>17</v>
      </c>
      <c r="H4" s="111" t="s">
        <v>18</v>
      </c>
      <c r="I4" s="86" t="s">
        <v>19</v>
      </c>
      <c r="J4" s="85"/>
      <c r="K4" s="52"/>
      <c r="L4" s="52"/>
      <c r="M4" s="52"/>
      <c r="N4" s="52"/>
    </row>
    <row r="5" spans="1:15">
      <c r="A5" s="39"/>
      <c r="B5" s="90">
        <v>9</v>
      </c>
      <c r="C5" s="88">
        <v>24</v>
      </c>
      <c r="D5" s="91">
        <v>2</v>
      </c>
      <c r="E5" s="88">
        <v>1</v>
      </c>
      <c r="F5" s="88">
        <v>1</v>
      </c>
      <c r="G5" s="88">
        <v>4</v>
      </c>
      <c r="H5" s="88">
        <v>8</v>
      </c>
      <c r="I5" s="89">
        <v>5</v>
      </c>
      <c r="J5" s="70"/>
      <c r="K5" s="52"/>
      <c r="L5" s="52"/>
      <c r="M5" s="52"/>
      <c r="N5" s="52"/>
    </row>
    <row r="6" spans="1:15" ht="10.5" customHeight="1">
      <c r="A6" s="39"/>
      <c r="B6" s="193"/>
      <c r="C6" s="193"/>
      <c r="D6" s="108"/>
      <c r="E6" s="108"/>
      <c r="F6" s="68"/>
      <c r="G6" s="68"/>
      <c r="H6" s="68"/>
      <c r="I6" s="68"/>
      <c r="J6" s="68"/>
      <c r="K6" s="39"/>
      <c r="L6" s="39"/>
      <c r="M6" s="39"/>
      <c r="N6" s="39"/>
    </row>
    <row r="7" spans="1:15" ht="34.5" customHeight="1">
      <c r="A7" s="39"/>
      <c r="B7" s="205" t="s">
        <v>20</v>
      </c>
      <c r="C7" s="206"/>
      <c r="D7" s="206"/>
      <c r="E7" s="206"/>
      <c r="F7" s="206"/>
      <c r="G7" s="206"/>
      <c r="H7" s="206"/>
      <c r="I7" s="206"/>
      <c r="J7" s="68"/>
      <c r="K7" s="39"/>
      <c r="L7" s="39"/>
      <c r="M7" s="39"/>
      <c r="N7" s="39"/>
    </row>
    <row r="8" spans="1:15" ht="9" customHeight="1">
      <c r="A8" s="39"/>
      <c r="B8" s="52"/>
      <c r="C8" s="39"/>
      <c r="D8" s="39"/>
      <c r="E8" s="39"/>
      <c r="F8" s="39"/>
      <c r="G8" s="52"/>
      <c r="H8" s="52"/>
      <c r="I8" s="68"/>
      <c r="J8" s="68"/>
      <c r="K8" s="39"/>
      <c r="L8" s="39"/>
      <c r="M8" s="39"/>
      <c r="N8" s="39"/>
    </row>
    <row r="9" spans="1:15">
      <c r="A9" s="58" t="s">
        <v>21</v>
      </c>
      <c r="B9" s="41"/>
      <c r="D9" s="41"/>
      <c r="E9" s="41"/>
      <c r="F9" s="41"/>
      <c r="G9" s="41"/>
      <c r="H9" s="41"/>
      <c r="I9" s="41"/>
      <c r="J9" s="41"/>
      <c r="K9" s="41"/>
      <c r="L9" s="41"/>
      <c r="M9" s="41"/>
      <c r="N9" s="40"/>
      <c r="O9" s="112"/>
    </row>
    <row r="10" spans="1:15">
      <c r="A10" s="106">
        <v>1</v>
      </c>
      <c r="B10" s="41" t="s">
        <v>22</v>
      </c>
      <c r="C10" s="41"/>
      <c r="D10" s="41"/>
      <c r="E10" s="41"/>
      <c r="F10" s="41"/>
      <c r="G10" s="41"/>
      <c r="H10" s="41"/>
      <c r="I10" s="41"/>
      <c r="J10" s="41"/>
      <c r="K10" s="41"/>
      <c r="L10" s="41"/>
      <c r="M10" s="41"/>
      <c r="N10" s="71"/>
      <c r="O10" s="112"/>
    </row>
    <row r="11" spans="1:15" ht="8.25" customHeight="1">
      <c r="A11" s="106"/>
      <c r="B11" s="41"/>
      <c r="C11" s="41"/>
      <c r="D11" s="41"/>
      <c r="E11" s="41"/>
      <c r="F11" s="41"/>
      <c r="G11" s="41"/>
      <c r="H11" s="41"/>
      <c r="I11" s="41"/>
      <c r="J11" s="41"/>
      <c r="K11" s="41"/>
      <c r="L11" s="41"/>
      <c r="M11" s="41"/>
      <c r="N11" s="52"/>
    </row>
    <row r="12" spans="1:15">
      <c r="A12" s="106">
        <v>2</v>
      </c>
      <c r="B12" s="41" t="s">
        <v>23</v>
      </c>
      <c r="C12" s="41"/>
      <c r="D12" s="41"/>
      <c r="E12" s="41"/>
      <c r="F12" s="41"/>
      <c r="G12" s="41"/>
      <c r="H12" s="41"/>
      <c r="I12" s="41"/>
      <c r="J12" s="41"/>
      <c r="K12" s="41"/>
      <c r="L12" s="41"/>
      <c r="M12" s="41"/>
      <c r="N12" s="39"/>
    </row>
    <row r="13" spans="1:15" ht="8.25" customHeight="1">
      <c r="A13" s="106"/>
      <c r="B13" s="41"/>
      <c r="D13" s="100"/>
      <c r="E13" s="100"/>
      <c r="F13" s="100"/>
      <c r="G13" s="100"/>
      <c r="H13" s="100"/>
      <c r="I13" s="100"/>
      <c r="J13" s="100"/>
      <c r="K13" s="100"/>
      <c r="L13" s="100"/>
      <c r="M13" s="100"/>
      <c r="N13" s="39"/>
    </row>
    <row r="14" spans="1:15">
      <c r="A14" s="106">
        <v>3</v>
      </c>
      <c r="B14" s="41" t="s">
        <v>24</v>
      </c>
      <c r="C14" s="41"/>
      <c r="D14" s="41"/>
      <c r="E14" s="41"/>
      <c r="F14" s="41"/>
      <c r="G14" s="41"/>
      <c r="H14" s="41"/>
      <c r="I14" s="41"/>
      <c r="J14" s="41"/>
      <c r="K14" s="41"/>
      <c r="L14" s="41"/>
      <c r="M14" s="41"/>
      <c r="N14" s="39"/>
    </row>
    <row r="15" spans="1:15" ht="8.25" customHeight="1">
      <c r="A15" s="106"/>
      <c r="B15" s="41"/>
      <c r="D15" s="100"/>
      <c r="E15" s="100"/>
      <c r="F15" s="100"/>
      <c r="G15" s="100"/>
      <c r="H15" s="100"/>
      <c r="I15" s="100"/>
      <c r="J15" s="100"/>
      <c r="K15" s="100"/>
      <c r="L15" s="100"/>
      <c r="M15" s="100"/>
      <c r="N15" s="39"/>
    </row>
    <row r="16" spans="1:15">
      <c r="A16" s="106">
        <v>4</v>
      </c>
      <c r="B16" s="41" t="s">
        <v>25</v>
      </c>
      <c r="C16" s="100"/>
      <c r="D16" s="100"/>
      <c r="E16" s="100"/>
      <c r="F16" s="100"/>
      <c r="G16" s="100"/>
      <c r="H16" s="100"/>
      <c r="I16" s="100"/>
      <c r="J16" s="100"/>
      <c r="K16" s="100"/>
      <c r="L16" s="100"/>
      <c r="M16" s="100"/>
      <c r="N16" s="39"/>
    </row>
    <row r="17" spans="1:21" ht="8.25" customHeight="1">
      <c r="A17" s="106"/>
      <c r="B17" s="41"/>
      <c r="C17" s="41"/>
      <c r="D17" s="41"/>
      <c r="E17" s="41"/>
      <c r="F17" s="41"/>
      <c r="G17" s="41"/>
      <c r="H17" s="41"/>
      <c r="I17" s="41"/>
      <c r="J17" s="41"/>
      <c r="K17" s="41"/>
      <c r="L17" s="41"/>
      <c r="M17" s="41"/>
      <c r="N17" s="39"/>
    </row>
    <row r="18" spans="1:21" ht="15" customHeight="1">
      <c r="A18" s="106">
        <v>5</v>
      </c>
      <c r="B18" s="41" t="s">
        <v>26</v>
      </c>
      <c r="D18" s="100"/>
      <c r="E18" s="100"/>
      <c r="F18" s="100"/>
      <c r="G18" s="100"/>
      <c r="H18" s="100"/>
      <c r="I18" s="100"/>
      <c r="J18" s="100"/>
      <c r="K18" s="100"/>
      <c r="L18" s="100"/>
      <c r="M18" s="100"/>
      <c r="N18" s="39"/>
      <c r="U18" s="4"/>
    </row>
    <row r="19" spans="1:21" ht="8.25" customHeight="1">
      <c r="A19" s="106"/>
      <c r="B19" s="41"/>
      <c r="C19" s="100"/>
      <c r="D19" s="100"/>
      <c r="E19" s="100"/>
      <c r="F19" s="100"/>
      <c r="G19" s="100"/>
      <c r="H19" s="100"/>
      <c r="I19" s="100"/>
      <c r="J19" s="100"/>
      <c r="K19" s="100"/>
      <c r="L19" s="100"/>
      <c r="M19" s="100"/>
      <c r="N19" s="39"/>
    </row>
    <row r="20" spans="1:21" ht="31.5" customHeight="1">
      <c r="A20" s="106">
        <v>6</v>
      </c>
      <c r="B20" s="197" t="s">
        <v>27</v>
      </c>
      <c r="C20" s="197"/>
      <c r="D20" s="197"/>
      <c r="E20" s="197"/>
      <c r="F20" s="197"/>
      <c r="G20" s="197"/>
      <c r="H20" s="197"/>
      <c r="I20" s="197"/>
      <c r="J20" s="197"/>
      <c r="K20" s="197"/>
      <c r="L20" s="197"/>
      <c r="M20" s="197"/>
      <c r="N20" s="39"/>
    </row>
    <row r="21" spans="1:21" ht="8.25" customHeight="1">
      <c r="A21" s="106"/>
      <c r="B21" s="41"/>
      <c r="D21" s="100"/>
      <c r="E21" s="100"/>
      <c r="F21" s="100"/>
      <c r="G21" s="100"/>
      <c r="H21" s="100"/>
      <c r="I21" s="100"/>
      <c r="J21" s="100"/>
      <c r="K21" s="100"/>
      <c r="L21" s="100"/>
      <c r="M21" s="100"/>
      <c r="N21" s="39"/>
    </row>
    <row r="22" spans="1:21" ht="32.1" customHeight="1">
      <c r="A22" s="106">
        <v>7</v>
      </c>
      <c r="B22" s="197" t="s">
        <v>28</v>
      </c>
      <c r="C22" s="197"/>
      <c r="D22" s="197"/>
      <c r="E22" s="197"/>
      <c r="F22" s="197"/>
      <c r="G22" s="197"/>
      <c r="H22" s="197"/>
      <c r="I22" s="197"/>
      <c r="J22" s="197"/>
      <c r="K22" s="197"/>
      <c r="L22" s="197"/>
      <c r="M22" s="197"/>
      <c r="N22" s="197"/>
    </row>
    <row r="23" spans="1:21" ht="8.25" customHeight="1">
      <c r="A23" s="106"/>
      <c r="B23" s="41"/>
      <c r="C23" s="100"/>
      <c r="D23" s="100"/>
      <c r="E23" s="100"/>
      <c r="F23" s="100"/>
      <c r="G23" s="100"/>
      <c r="H23" s="100"/>
      <c r="I23" s="100"/>
      <c r="J23" s="100"/>
      <c r="K23" s="100"/>
      <c r="L23" s="100"/>
      <c r="M23" s="100"/>
      <c r="N23" s="39"/>
    </row>
    <row r="24" spans="1:21">
      <c r="A24" s="106">
        <v>8</v>
      </c>
      <c r="B24" s="41" t="s">
        <v>29</v>
      </c>
      <c r="C24" s="41"/>
      <c r="D24" s="41"/>
      <c r="E24" s="41"/>
      <c r="F24" s="41"/>
      <c r="G24" s="41"/>
      <c r="H24" s="41"/>
      <c r="I24" s="41"/>
      <c r="J24" s="41"/>
      <c r="K24" s="41"/>
      <c r="L24" s="41"/>
      <c r="M24" s="41"/>
      <c r="N24" s="39"/>
    </row>
    <row r="25" spans="1:21" ht="8.25" customHeight="1">
      <c r="A25" s="106"/>
      <c r="B25" s="41"/>
      <c r="D25" s="100"/>
      <c r="E25" s="100"/>
      <c r="F25" s="100"/>
      <c r="G25" s="100"/>
      <c r="H25" s="100"/>
      <c r="I25" s="100"/>
      <c r="J25" s="100"/>
      <c r="K25" s="100"/>
      <c r="L25" s="100"/>
      <c r="M25" s="100"/>
      <c r="N25" s="101"/>
      <c r="O25" s="3"/>
    </row>
    <row r="26" spans="1:21" ht="30.6" customHeight="1">
      <c r="A26" s="107">
        <v>9</v>
      </c>
      <c r="B26" s="201" t="s">
        <v>30</v>
      </c>
      <c r="C26" s="197"/>
      <c r="D26" s="197"/>
      <c r="E26" s="197"/>
      <c r="F26" s="197"/>
      <c r="G26" s="197"/>
      <c r="H26" s="197"/>
      <c r="I26" s="197"/>
      <c r="J26" s="197"/>
      <c r="K26" s="197"/>
      <c r="L26" s="197"/>
      <c r="M26" s="197"/>
      <c r="N26" s="197"/>
    </row>
    <row r="27" spans="1:21">
      <c r="A27" s="39"/>
      <c r="B27" s="41"/>
      <c r="C27" s="100"/>
      <c r="D27" s="100"/>
      <c r="E27" s="100"/>
      <c r="F27" s="100"/>
      <c r="G27" s="100"/>
      <c r="H27" s="100"/>
      <c r="I27" s="100"/>
      <c r="J27" s="100"/>
      <c r="K27" s="100"/>
      <c r="L27" s="100"/>
      <c r="M27" s="100"/>
      <c r="N27" s="39"/>
    </row>
    <row r="28" spans="1:21">
      <c r="B28" s="113"/>
      <c r="C28" s="113"/>
      <c r="D28" s="113"/>
      <c r="E28" s="113"/>
      <c r="F28" s="113"/>
      <c r="G28" s="113"/>
      <c r="H28" s="113"/>
      <c r="I28" s="113"/>
      <c r="J28" s="113"/>
      <c r="K28" s="113"/>
      <c r="L28" s="113"/>
      <c r="M28" s="113"/>
    </row>
    <row r="29" spans="1:21" ht="15" customHeight="1">
      <c r="B29" s="113"/>
      <c r="D29" s="114"/>
      <c r="E29" s="114"/>
      <c r="F29" s="114"/>
      <c r="G29" s="114"/>
      <c r="H29" s="114"/>
      <c r="I29" s="114"/>
      <c r="J29" s="114"/>
      <c r="K29" s="114"/>
      <c r="L29" s="114"/>
      <c r="M29" s="114"/>
      <c r="N29" s="3"/>
      <c r="O29" s="3"/>
    </row>
    <row r="30" spans="1:21">
      <c r="B30" s="113"/>
      <c r="C30" s="114"/>
      <c r="D30" s="114"/>
      <c r="E30" s="114"/>
      <c r="F30" s="114"/>
      <c r="G30" s="114"/>
      <c r="H30" s="114"/>
      <c r="I30" s="114"/>
      <c r="J30" s="114"/>
      <c r="K30" s="114"/>
      <c r="L30" s="114"/>
      <c r="M30" s="114"/>
    </row>
    <row r="31" spans="1:21">
      <c r="B31" s="113"/>
      <c r="C31" s="113"/>
      <c r="D31" s="113"/>
      <c r="E31" s="113"/>
      <c r="F31" s="113"/>
      <c r="G31" s="113"/>
      <c r="H31" s="113"/>
      <c r="I31" s="113"/>
      <c r="J31" s="113"/>
      <c r="K31" s="113"/>
      <c r="L31" s="113"/>
      <c r="M31" s="113"/>
    </row>
    <row r="32" spans="1:21" ht="15" customHeight="1">
      <c r="B32" s="113"/>
      <c r="D32" s="114"/>
      <c r="E32" s="114"/>
      <c r="F32" s="114"/>
      <c r="G32" s="114"/>
      <c r="H32" s="114"/>
      <c r="I32" s="114"/>
      <c r="J32" s="114"/>
      <c r="K32" s="114"/>
      <c r="L32" s="114"/>
      <c r="M32" s="114"/>
    </row>
    <row r="33" spans="2:13">
      <c r="B33" s="113"/>
      <c r="C33" s="114"/>
      <c r="D33" s="114"/>
      <c r="E33" s="114"/>
      <c r="F33" s="114"/>
      <c r="G33" s="114"/>
      <c r="H33" s="114"/>
      <c r="I33" s="114"/>
      <c r="J33" s="114"/>
      <c r="K33" s="114"/>
      <c r="L33" s="114"/>
      <c r="M33" s="114"/>
    </row>
    <row r="34" spans="2:13">
      <c r="B34" s="130"/>
      <c r="C34" s="72"/>
      <c r="D34" s="72"/>
      <c r="E34" s="72"/>
      <c r="F34" s="72"/>
      <c r="G34" s="115"/>
    </row>
    <row r="35" spans="2:13">
      <c r="B35" s="72"/>
      <c r="C35" s="72"/>
      <c r="D35" s="72"/>
      <c r="E35" s="72"/>
      <c r="F35" s="72"/>
      <c r="G35" s="115"/>
    </row>
    <row r="36" spans="2:13">
      <c r="B36" s="72"/>
      <c r="C36" s="72"/>
      <c r="D36" s="116"/>
      <c r="E36" s="116"/>
      <c r="F36" s="72"/>
      <c r="G36" s="115"/>
    </row>
    <row r="37" spans="2:13">
      <c r="B37" s="72"/>
      <c r="C37" s="72"/>
      <c r="D37" s="72"/>
      <c r="E37" s="72"/>
      <c r="F37" s="72"/>
      <c r="G37" s="115"/>
    </row>
    <row r="38" spans="2:13">
      <c r="B38" s="72"/>
      <c r="C38" s="72"/>
      <c r="D38" s="72"/>
      <c r="E38" s="115"/>
      <c r="F38" s="72"/>
      <c r="G38" s="115"/>
    </row>
    <row r="39" spans="2:13">
      <c r="B39" s="72"/>
      <c r="C39" s="72"/>
      <c r="D39" s="72"/>
      <c r="E39" s="115"/>
      <c r="F39" s="72"/>
      <c r="G39" s="115"/>
    </row>
    <row r="40" spans="2:13">
      <c r="B40" s="72"/>
      <c r="C40" s="72"/>
      <c r="D40" s="72"/>
      <c r="E40" s="115"/>
      <c r="F40" s="72"/>
      <c r="G40" s="115"/>
    </row>
    <row r="41" spans="2:13">
      <c r="B41" s="72"/>
      <c r="C41" s="72"/>
      <c r="D41" s="72"/>
      <c r="E41" s="72"/>
      <c r="F41" s="72"/>
      <c r="G41" s="115"/>
    </row>
    <row r="42" spans="2:13">
      <c r="B42" s="72"/>
      <c r="C42" s="72"/>
      <c r="D42" s="72"/>
      <c r="E42" s="72"/>
      <c r="F42" s="72"/>
      <c r="G42" s="115"/>
    </row>
  </sheetData>
  <mergeCells count="6">
    <mergeCell ref="B26:N26"/>
    <mergeCell ref="A1:N1"/>
    <mergeCell ref="B22:N22"/>
    <mergeCell ref="B3:I3"/>
    <mergeCell ref="B20:M20"/>
    <mergeCell ref="B7:I7"/>
  </mergeCells>
  <pageMargins left="0.7" right="0.7" top="0.75" bottom="0.75" header="0.3" footer="0.3"/>
  <pageSetup paperSize="3" orientation="landscape"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753D8-AA4B-48D1-AA04-19EF73268C64}">
  <sheetPr codeName="Sheet4"/>
  <dimension ref="A1:Y43"/>
  <sheetViews>
    <sheetView topLeftCell="A11" zoomScale="115" zoomScaleNormal="115" zoomScaleSheetLayoutView="115" workbookViewId="0">
      <selection activeCell="C23" sqref="C23:M23"/>
    </sheetView>
  </sheetViews>
  <sheetFormatPr defaultColWidth="9.140625" defaultRowHeight="12.95"/>
  <cols>
    <col min="1" max="1" width="1.85546875" style="103" customWidth="1"/>
    <col min="2" max="2" width="5.85546875" style="103" customWidth="1"/>
    <col min="3" max="12" width="9.140625" style="103"/>
    <col min="13" max="13" width="14.140625" style="103" customWidth="1"/>
    <col min="14" max="14" width="13.85546875" style="103" customWidth="1"/>
    <col min="15" max="15" width="6.85546875" style="103" customWidth="1"/>
    <col min="16" max="16384" width="9.140625" style="103"/>
  </cols>
  <sheetData>
    <row r="1" spans="1:25">
      <c r="B1" s="98"/>
      <c r="C1" s="98"/>
      <c r="D1" s="98"/>
      <c r="E1" s="98"/>
      <c r="F1" s="98"/>
      <c r="G1" s="98"/>
      <c r="H1" s="98"/>
      <c r="I1" s="98"/>
      <c r="J1" s="98"/>
      <c r="K1" s="98"/>
      <c r="L1" s="98"/>
      <c r="M1" s="98"/>
      <c r="N1" s="98"/>
    </row>
    <row r="2" spans="1:25" ht="21.75" customHeight="1">
      <c r="A2" s="98"/>
      <c r="B2" s="210" t="s">
        <v>31</v>
      </c>
      <c r="C2" s="210"/>
      <c r="D2" s="210"/>
      <c r="E2" s="210"/>
      <c r="F2" s="210"/>
      <c r="G2" s="210"/>
      <c r="H2" s="210"/>
      <c r="I2" s="210"/>
      <c r="J2" s="210"/>
      <c r="K2" s="210"/>
      <c r="L2" s="210"/>
      <c r="M2" s="210"/>
      <c r="N2" s="210"/>
      <c r="O2" s="128"/>
      <c r="P2" s="129"/>
      <c r="Q2" s="129"/>
      <c r="R2" s="129"/>
      <c r="S2" s="129"/>
      <c r="T2" s="129"/>
      <c r="U2" s="129"/>
      <c r="V2" s="129"/>
      <c r="W2" s="129"/>
      <c r="X2" s="129"/>
      <c r="Y2" s="129"/>
    </row>
    <row r="3" spans="1:25">
      <c r="A3" s="98"/>
      <c r="B3" s="210"/>
      <c r="C3" s="210"/>
      <c r="D3" s="210"/>
      <c r="E3" s="210"/>
      <c r="F3" s="210"/>
      <c r="G3" s="210"/>
      <c r="H3" s="210"/>
      <c r="I3" s="210"/>
      <c r="J3" s="210"/>
      <c r="K3" s="210"/>
      <c r="L3" s="210"/>
      <c r="M3" s="210"/>
      <c r="N3" s="210"/>
      <c r="O3" s="129"/>
      <c r="P3" s="129"/>
      <c r="Q3" s="129"/>
      <c r="R3" s="129"/>
      <c r="S3" s="129"/>
      <c r="T3" s="129"/>
      <c r="U3" s="129"/>
      <c r="V3" s="129"/>
      <c r="W3" s="129"/>
      <c r="X3" s="129"/>
      <c r="Y3" s="129"/>
    </row>
    <row r="4" spans="1:25">
      <c r="A4" s="98"/>
      <c r="B4" s="210"/>
      <c r="C4" s="210"/>
      <c r="D4" s="210"/>
      <c r="E4" s="210"/>
      <c r="F4" s="210"/>
      <c r="G4" s="210"/>
      <c r="H4" s="210"/>
      <c r="I4" s="210"/>
      <c r="J4" s="210"/>
      <c r="K4" s="210"/>
      <c r="L4" s="210"/>
      <c r="M4" s="210"/>
      <c r="N4" s="210"/>
      <c r="O4" s="129"/>
      <c r="P4" s="129"/>
      <c r="Q4" s="129"/>
      <c r="R4" s="129"/>
      <c r="S4" s="129"/>
      <c r="T4" s="129"/>
      <c r="U4" s="129"/>
      <c r="V4" s="129"/>
      <c r="W4" s="129"/>
      <c r="X4" s="129"/>
      <c r="Y4" s="129"/>
    </row>
    <row r="5" spans="1:25" ht="9" customHeight="1">
      <c r="A5" s="98"/>
      <c r="B5" s="210"/>
      <c r="C5" s="210"/>
      <c r="D5" s="210"/>
      <c r="E5" s="210"/>
      <c r="F5" s="210"/>
      <c r="G5" s="210"/>
      <c r="H5" s="210"/>
      <c r="I5" s="210"/>
      <c r="J5" s="210"/>
      <c r="K5" s="210"/>
      <c r="L5" s="210"/>
      <c r="M5" s="210"/>
      <c r="N5" s="210"/>
      <c r="O5" s="129"/>
      <c r="P5" s="129"/>
      <c r="Q5" s="129"/>
      <c r="R5" s="129"/>
      <c r="S5" s="129"/>
      <c r="T5" s="129"/>
      <c r="U5" s="129"/>
      <c r="V5" s="129"/>
      <c r="W5" s="129"/>
      <c r="X5" s="129"/>
      <c r="Y5" s="129"/>
    </row>
    <row r="6" spans="1:25" ht="3.75" hidden="1" customHeight="1">
      <c r="A6" s="98"/>
      <c r="B6" s="210"/>
      <c r="C6" s="210"/>
      <c r="D6" s="210"/>
      <c r="E6" s="210"/>
      <c r="F6" s="210"/>
      <c r="G6" s="210"/>
      <c r="H6" s="210"/>
      <c r="I6" s="210"/>
      <c r="J6" s="210"/>
      <c r="K6" s="210"/>
      <c r="L6" s="210"/>
      <c r="M6" s="210"/>
      <c r="N6" s="210"/>
      <c r="O6" s="129"/>
      <c r="P6" s="129"/>
      <c r="Q6" s="129"/>
      <c r="R6" s="129"/>
      <c r="S6" s="129"/>
      <c r="T6" s="129"/>
      <c r="U6" s="129"/>
      <c r="V6" s="129"/>
      <c r="W6" s="129"/>
      <c r="X6" s="129"/>
      <c r="Y6" s="129"/>
    </row>
    <row r="7" spans="1:25">
      <c r="A7" s="98"/>
      <c r="B7" s="210"/>
      <c r="C7" s="210"/>
      <c r="D7" s="210"/>
      <c r="E7" s="210"/>
      <c r="F7" s="210"/>
      <c r="G7" s="210"/>
      <c r="H7" s="210"/>
      <c r="I7" s="210"/>
      <c r="J7" s="210"/>
      <c r="K7" s="210"/>
      <c r="L7" s="210"/>
      <c r="M7" s="210"/>
      <c r="N7" s="210"/>
      <c r="O7" s="129"/>
      <c r="P7" s="129"/>
      <c r="Q7" s="129"/>
      <c r="R7" s="129"/>
      <c r="S7" s="129"/>
      <c r="T7" s="129"/>
      <c r="U7" s="129"/>
      <c r="V7" s="129"/>
      <c r="W7" s="129"/>
      <c r="X7" s="129"/>
      <c r="Y7" s="129"/>
    </row>
    <row r="8" spans="1:25" ht="1.5" customHeight="1">
      <c r="A8" s="98"/>
      <c r="B8" s="210"/>
      <c r="C8" s="210"/>
      <c r="D8" s="210"/>
      <c r="E8" s="210"/>
      <c r="F8" s="210"/>
      <c r="G8" s="210"/>
      <c r="H8" s="210"/>
      <c r="I8" s="210"/>
      <c r="J8" s="210"/>
      <c r="K8" s="210"/>
      <c r="L8" s="210"/>
      <c r="M8" s="210"/>
      <c r="N8" s="210"/>
    </row>
    <row r="9" spans="1:25">
      <c r="A9" s="98"/>
      <c r="B9" s="209" t="s">
        <v>32</v>
      </c>
      <c r="C9" s="209"/>
      <c r="D9" s="209"/>
      <c r="E9" s="209"/>
      <c r="F9" s="209"/>
      <c r="G9" s="209"/>
      <c r="H9" s="209"/>
      <c r="I9" s="209"/>
      <c r="J9" s="209"/>
      <c r="K9" s="209"/>
      <c r="L9" s="209"/>
      <c r="M9" s="98"/>
      <c r="N9" s="98"/>
    </row>
    <row r="10" spans="1:25" ht="7.5" customHeight="1">
      <c r="A10" s="98"/>
      <c r="B10" s="98"/>
      <c r="C10" s="98"/>
      <c r="D10" s="98"/>
      <c r="E10" s="98"/>
      <c r="F10" s="98"/>
      <c r="G10" s="98"/>
      <c r="H10" s="98"/>
      <c r="I10" s="98"/>
      <c r="J10" s="98"/>
      <c r="K10" s="98"/>
      <c r="L10" s="98"/>
      <c r="M10" s="98"/>
      <c r="N10" s="98"/>
    </row>
    <row r="11" spans="1:25">
      <c r="A11" s="98"/>
      <c r="B11" s="104" t="s">
        <v>33</v>
      </c>
      <c r="C11" s="99"/>
      <c r="D11" s="99"/>
      <c r="E11" s="99"/>
      <c r="F11" s="99"/>
      <c r="G11" s="99"/>
      <c r="H11" s="99"/>
      <c r="I11" s="99"/>
      <c r="J11" s="99"/>
      <c r="K11" s="98"/>
      <c r="L11" s="98"/>
      <c r="M11" s="98"/>
      <c r="N11" s="98"/>
      <c r="Q11" s="211"/>
      <c r="R11" s="211"/>
      <c r="S11" s="211"/>
      <c r="T11" s="211"/>
      <c r="U11" s="211"/>
      <c r="V11" s="211"/>
      <c r="W11" s="211"/>
      <c r="X11" s="211"/>
    </row>
    <row r="12" spans="1:25" ht="15" customHeight="1">
      <c r="A12" s="98"/>
      <c r="B12" s="98">
        <v>1</v>
      </c>
      <c r="C12" s="208" t="s">
        <v>34</v>
      </c>
      <c r="D12" s="208"/>
      <c r="E12" s="208"/>
      <c r="F12" s="208"/>
      <c r="G12" s="208"/>
      <c r="H12" s="208"/>
      <c r="I12" s="208"/>
      <c r="J12" s="208"/>
      <c r="K12" s="208"/>
      <c r="L12" s="208"/>
      <c r="M12" s="208"/>
      <c r="N12" s="98"/>
    </row>
    <row r="13" spans="1:25" ht="15" customHeight="1">
      <c r="A13" s="98"/>
      <c r="B13" s="98"/>
      <c r="C13" s="208" t="s">
        <v>35</v>
      </c>
      <c r="D13" s="208"/>
      <c r="E13" s="208"/>
      <c r="F13" s="208"/>
      <c r="G13" s="208"/>
      <c r="H13" s="208"/>
      <c r="I13" s="208"/>
      <c r="J13" s="208"/>
      <c r="K13" s="208"/>
      <c r="L13" s="208"/>
      <c r="M13" s="208"/>
      <c r="N13" s="98"/>
      <c r="Q13" s="212"/>
      <c r="R13" s="212"/>
      <c r="S13" s="212"/>
      <c r="T13" s="212"/>
      <c r="U13" s="212"/>
      <c r="V13" s="212"/>
      <c r="W13" s="212"/>
      <c r="X13" s="212"/>
    </row>
    <row r="14" spans="1:25" ht="7.5" customHeight="1">
      <c r="A14" s="98"/>
      <c r="B14" s="98"/>
      <c r="C14" s="110"/>
      <c r="D14" s="110"/>
      <c r="E14" s="110"/>
      <c r="F14" s="110"/>
      <c r="G14" s="110"/>
      <c r="H14" s="110"/>
      <c r="I14" s="110"/>
      <c r="J14" s="110"/>
      <c r="K14" s="98"/>
      <c r="L14" s="98"/>
      <c r="M14" s="98"/>
      <c r="N14" s="98"/>
      <c r="Q14" s="211"/>
      <c r="R14" s="211"/>
      <c r="S14" s="211"/>
      <c r="T14" s="211"/>
      <c r="U14" s="211"/>
      <c r="V14" s="211"/>
      <c r="W14" s="211"/>
      <c r="X14" s="211"/>
    </row>
    <row r="15" spans="1:25">
      <c r="A15" s="98"/>
      <c r="B15" s="98">
        <v>2</v>
      </c>
      <c r="C15" s="194" t="s">
        <v>36</v>
      </c>
      <c r="D15" s="194"/>
      <c r="E15" s="194"/>
      <c r="F15" s="194"/>
      <c r="G15" s="194"/>
      <c r="H15" s="194"/>
      <c r="I15" s="194"/>
      <c r="J15" s="194"/>
      <c r="K15" s="194"/>
      <c r="L15" s="194"/>
      <c r="M15" s="194"/>
      <c r="N15" s="98"/>
      <c r="Q15" s="211"/>
      <c r="R15" s="211"/>
      <c r="S15" s="211"/>
      <c r="T15" s="211"/>
      <c r="U15" s="211"/>
      <c r="V15" s="211"/>
      <c r="W15" s="211"/>
      <c r="X15" s="211"/>
    </row>
    <row r="16" spans="1:25" ht="15" customHeight="1">
      <c r="A16" s="98"/>
      <c r="B16" s="98"/>
      <c r="C16" s="208" t="s">
        <v>37</v>
      </c>
      <c r="D16" s="208"/>
      <c r="E16" s="208"/>
      <c r="F16" s="208"/>
      <c r="G16" s="208"/>
      <c r="H16" s="208"/>
      <c r="I16" s="208"/>
      <c r="J16" s="208"/>
      <c r="K16" s="208"/>
      <c r="L16" s="208"/>
      <c r="M16" s="208"/>
      <c r="N16" s="98"/>
      <c r="Q16" s="212"/>
      <c r="R16" s="212"/>
      <c r="S16" s="212"/>
      <c r="T16" s="212"/>
      <c r="U16" s="212"/>
      <c r="V16" s="212"/>
      <c r="W16" s="212"/>
      <c r="X16" s="212"/>
    </row>
    <row r="17" spans="1:24" ht="7.5" customHeight="1">
      <c r="A17" s="98"/>
      <c r="B17" s="98"/>
      <c r="C17" s="110"/>
      <c r="D17" s="110"/>
      <c r="E17" s="110"/>
      <c r="F17" s="110"/>
      <c r="G17" s="110"/>
      <c r="H17" s="110"/>
      <c r="I17" s="110"/>
      <c r="J17" s="110"/>
      <c r="K17" s="98"/>
      <c r="L17" s="98"/>
      <c r="M17" s="98"/>
      <c r="N17" s="98"/>
      <c r="Q17" s="211"/>
      <c r="R17" s="211"/>
      <c r="S17" s="211"/>
      <c r="T17" s="211"/>
      <c r="U17" s="211"/>
      <c r="V17" s="211"/>
      <c r="W17" s="211"/>
      <c r="X17" s="211"/>
    </row>
    <row r="18" spans="1:24">
      <c r="A18" s="98"/>
      <c r="B18" s="98">
        <v>3</v>
      </c>
      <c r="C18" s="213" t="s">
        <v>38</v>
      </c>
      <c r="D18" s="213"/>
      <c r="E18" s="213"/>
      <c r="F18" s="213"/>
      <c r="G18" s="213"/>
      <c r="H18" s="213"/>
      <c r="I18" s="213"/>
      <c r="J18" s="213"/>
      <c r="K18" s="213"/>
      <c r="L18" s="213"/>
      <c r="M18" s="213"/>
      <c r="N18" s="98"/>
      <c r="Q18" s="127"/>
      <c r="R18" s="127"/>
      <c r="S18" s="127"/>
      <c r="T18" s="127"/>
      <c r="U18" s="127"/>
      <c r="V18" s="127"/>
      <c r="W18" s="127"/>
      <c r="X18" s="127"/>
    </row>
    <row r="19" spans="1:24" ht="15" customHeight="1">
      <c r="A19" s="98"/>
      <c r="B19" s="98"/>
      <c r="C19" s="208" t="s">
        <v>39</v>
      </c>
      <c r="D19" s="208"/>
      <c r="E19" s="208"/>
      <c r="F19" s="208"/>
      <c r="G19" s="208"/>
      <c r="H19" s="208"/>
      <c r="I19" s="208"/>
      <c r="J19" s="208"/>
      <c r="K19" s="208"/>
      <c r="L19" s="208"/>
      <c r="M19" s="208"/>
      <c r="N19" s="98"/>
      <c r="Q19" s="212"/>
      <c r="R19" s="212"/>
      <c r="S19" s="212"/>
      <c r="T19" s="212"/>
      <c r="U19" s="212"/>
      <c r="V19" s="212"/>
      <c r="W19" s="212"/>
      <c r="X19" s="212"/>
    </row>
    <row r="20" spans="1:24" ht="7.5" customHeight="1">
      <c r="A20" s="98"/>
      <c r="B20" s="98"/>
      <c r="C20" s="99"/>
      <c r="D20" s="99"/>
      <c r="E20" s="99"/>
      <c r="F20" s="99"/>
      <c r="G20" s="99"/>
      <c r="H20" s="99"/>
      <c r="I20" s="99"/>
      <c r="J20" s="99"/>
      <c r="K20" s="98"/>
      <c r="L20" s="98"/>
      <c r="M20" s="98"/>
      <c r="N20" s="98"/>
      <c r="Q20" s="211"/>
      <c r="R20" s="211"/>
      <c r="S20" s="211"/>
      <c r="T20" s="211"/>
      <c r="U20" s="211"/>
      <c r="V20" s="211"/>
      <c r="W20" s="211"/>
      <c r="X20" s="211"/>
    </row>
    <row r="21" spans="1:24" ht="6" customHeight="1">
      <c r="A21" s="98"/>
      <c r="B21" s="98"/>
      <c r="C21" s="102"/>
      <c r="D21" s="102"/>
      <c r="E21" s="102"/>
      <c r="F21" s="102"/>
      <c r="G21" s="102"/>
      <c r="H21" s="102"/>
      <c r="I21" s="102"/>
      <c r="J21" s="102"/>
      <c r="K21" s="102"/>
      <c r="L21" s="102"/>
      <c r="M21" s="102"/>
      <c r="N21" s="98"/>
    </row>
    <row r="22" spans="1:24">
      <c r="A22" s="98"/>
      <c r="B22" s="98">
        <v>4</v>
      </c>
      <c r="C22" s="105" t="s">
        <v>40</v>
      </c>
      <c r="D22" s="99"/>
      <c r="E22" s="99"/>
      <c r="F22" s="99"/>
      <c r="G22" s="99"/>
      <c r="H22" s="99"/>
      <c r="I22" s="99"/>
      <c r="J22" s="99"/>
      <c r="K22" s="98"/>
      <c r="L22" s="98"/>
      <c r="M22" s="98"/>
      <c r="N22" s="98"/>
    </row>
    <row r="23" spans="1:24" ht="30" customHeight="1">
      <c r="A23" s="98"/>
      <c r="B23" s="98"/>
      <c r="C23" s="208" t="s">
        <v>41</v>
      </c>
      <c r="D23" s="208"/>
      <c r="E23" s="208"/>
      <c r="F23" s="208"/>
      <c r="G23" s="208"/>
      <c r="H23" s="208"/>
      <c r="I23" s="208"/>
      <c r="J23" s="208"/>
      <c r="K23" s="208"/>
      <c r="L23" s="208"/>
      <c r="M23" s="208"/>
      <c r="N23" s="98"/>
    </row>
    <row r="24" spans="1:24" ht="15" customHeight="1">
      <c r="A24" s="98"/>
      <c r="B24" s="98"/>
      <c r="C24" s="102"/>
      <c r="D24" s="102"/>
      <c r="E24" s="102"/>
      <c r="F24" s="102"/>
      <c r="G24" s="102"/>
      <c r="H24" s="102"/>
      <c r="I24" s="102"/>
      <c r="J24" s="102"/>
      <c r="K24" s="102"/>
      <c r="L24" s="102"/>
      <c r="M24" s="102"/>
      <c r="N24" s="98"/>
    </row>
    <row r="25" spans="1:24">
      <c r="A25" s="98"/>
      <c r="B25" s="98">
        <v>5</v>
      </c>
      <c r="C25" s="207" t="s">
        <v>42</v>
      </c>
      <c r="D25" s="207"/>
      <c r="E25" s="207"/>
      <c r="F25" s="207"/>
      <c r="G25" s="207"/>
      <c r="H25" s="207"/>
      <c r="I25" s="207"/>
      <c r="J25" s="207"/>
      <c r="K25" s="207"/>
      <c r="L25" s="207"/>
      <c r="M25" s="207"/>
      <c r="N25" s="98"/>
    </row>
    <row r="26" spans="1:24">
      <c r="A26" s="98"/>
      <c r="B26" s="98"/>
      <c r="C26" s="208" t="s">
        <v>43</v>
      </c>
      <c r="D26" s="208"/>
      <c r="E26" s="208"/>
      <c r="F26" s="208"/>
      <c r="G26" s="208"/>
      <c r="H26" s="208"/>
      <c r="I26" s="208"/>
      <c r="J26" s="208"/>
      <c r="K26" s="208"/>
      <c r="L26" s="208"/>
      <c r="M26" s="208"/>
      <c r="N26" s="208"/>
    </row>
    <row r="27" spans="1:24">
      <c r="A27" s="98"/>
      <c r="B27" s="98"/>
      <c r="C27" s="102"/>
      <c r="D27" s="102"/>
      <c r="E27" s="102"/>
      <c r="F27" s="102"/>
      <c r="G27" s="102"/>
      <c r="H27" s="102"/>
      <c r="I27" s="102"/>
      <c r="J27" s="102"/>
      <c r="K27" s="98"/>
      <c r="L27" s="98"/>
      <c r="M27" s="98"/>
      <c r="N27" s="98"/>
    </row>
    <row r="28" spans="1:24">
      <c r="A28" s="98"/>
      <c r="B28" s="98">
        <v>6</v>
      </c>
      <c r="C28" s="207" t="s">
        <v>44</v>
      </c>
      <c r="D28" s="207"/>
      <c r="E28" s="207"/>
      <c r="F28" s="207"/>
      <c r="G28" s="207"/>
      <c r="H28" s="207"/>
      <c r="I28" s="207"/>
      <c r="J28" s="207"/>
      <c r="K28" s="207"/>
      <c r="L28" s="207"/>
      <c r="M28" s="207"/>
      <c r="N28" s="98"/>
    </row>
    <row r="29" spans="1:24">
      <c r="A29" s="98"/>
      <c r="B29" s="98"/>
      <c r="C29" s="208" t="s">
        <v>45</v>
      </c>
      <c r="D29" s="208"/>
      <c r="E29" s="208"/>
      <c r="F29" s="208"/>
      <c r="G29" s="208"/>
      <c r="H29" s="208"/>
      <c r="I29" s="208"/>
      <c r="J29" s="208"/>
      <c r="K29" s="208"/>
      <c r="L29" s="208"/>
      <c r="M29" s="208"/>
      <c r="N29" s="208"/>
    </row>
    <row r="30" spans="1:24">
      <c r="A30" s="98"/>
      <c r="B30" s="98"/>
      <c r="C30" s="102"/>
      <c r="D30" s="102"/>
      <c r="E30" s="102"/>
      <c r="F30" s="102"/>
      <c r="G30" s="102"/>
      <c r="H30" s="102"/>
      <c r="I30" s="102"/>
      <c r="J30" s="102"/>
      <c r="K30" s="98"/>
      <c r="L30" s="98"/>
      <c r="M30" s="98"/>
      <c r="N30" s="98"/>
    </row>
    <row r="31" spans="1:24" ht="15" customHeight="1">
      <c r="A31" s="98"/>
      <c r="B31" s="98">
        <v>7</v>
      </c>
      <c r="C31" s="207" t="s">
        <v>46</v>
      </c>
      <c r="D31" s="207"/>
      <c r="E31" s="207"/>
      <c r="F31" s="207"/>
      <c r="G31" s="207"/>
      <c r="H31" s="207"/>
      <c r="I31" s="207"/>
      <c r="J31" s="207"/>
      <c r="K31" s="207"/>
      <c r="L31" s="207"/>
      <c r="M31" s="207"/>
      <c r="N31" s="98"/>
    </row>
    <row r="32" spans="1:24">
      <c r="A32" s="98"/>
      <c r="B32" s="98"/>
      <c r="C32" s="208" t="s">
        <v>47</v>
      </c>
      <c r="D32" s="208"/>
      <c r="E32" s="208"/>
      <c r="F32" s="208"/>
      <c r="G32" s="208"/>
      <c r="H32" s="208"/>
      <c r="I32" s="208"/>
      <c r="J32" s="208"/>
      <c r="K32" s="208"/>
      <c r="L32" s="208"/>
      <c r="M32" s="208"/>
      <c r="N32" s="208"/>
    </row>
    <row r="33" spans="1:14">
      <c r="A33" s="98"/>
      <c r="B33" s="98"/>
      <c r="C33" s="99"/>
      <c r="D33" s="99"/>
      <c r="E33" s="99"/>
      <c r="F33" s="99"/>
      <c r="G33" s="99"/>
      <c r="H33" s="99"/>
      <c r="I33" s="99"/>
      <c r="J33" s="99"/>
      <c r="K33" s="98"/>
      <c r="L33" s="98"/>
      <c r="M33" s="98"/>
      <c r="N33" s="98"/>
    </row>
    <row r="34" spans="1:14">
      <c r="A34" s="98"/>
      <c r="B34" s="98">
        <v>8</v>
      </c>
      <c r="C34" s="207" t="s">
        <v>48</v>
      </c>
      <c r="D34" s="207"/>
      <c r="E34" s="207"/>
      <c r="F34" s="207"/>
      <c r="G34" s="207"/>
      <c r="H34" s="207"/>
      <c r="I34" s="207"/>
      <c r="J34" s="207"/>
      <c r="K34" s="207"/>
      <c r="L34" s="207"/>
      <c r="M34" s="207"/>
      <c r="N34" s="98"/>
    </row>
    <row r="35" spans="1:14">
      <c r="A35" s="98"/>
      <c r="B35" s="98"/>
      <c r="C35" s="208" t="s">
        <v>49</v>
      </c>
      <c r="D35" s="208"/>
      <c r="E35" s="208"/>
      <c r="F35" s="208"/>
      <c r="G35" s="208"/>
      <c r="H35" s="208"/>
      <c r="I35" s="208"/>
      <c r="J35" s="208"/>
      <c r="K35" s="208"/>
      <c r="L35" s="208"/>
      <c r="M35" s="208"/>
      <c r="N35" s="208"/>
    </row>
    <row r="36" spans="1:14">
      <c r="A36" s="98"/>
      <c r="B36" s="98"/>
      <c r="C36" s="98"/>
      <c r="D36" s="98"/>
      <c r="E36" s="98"/>
      <c r="F36" s="98"/>
      <c r="G36" s="98"/>
      <c r="H36" s="98"/>
      <c r="I36" s="98"/>
      <c r="J36" s="98"/>
      <c r="K36" s="98"/>
      <c r="L36" s="98"/>
      <c r="M36" s="98"/>
      <c r="N36" s="98"/>
    </row>
    <row r="37" spans="1:14">
      <c r="A37" s="98"/>
      <c r="B37" s="98">
        <v>9</v>
      </c>
      <c r="C37" s="207" t="s">
        <v>50</v>
      </c>
      <c r="D37" s="207"/>
      <c r="E37" s="207"/>
      <c r="F37" s="207"/>
      <c r="G37" s="207"/>
      <c r="H37" s="207"/>
      <c r="I37" s="207"/>
      <c r="J37" s="207"/>
      <c r="K37" s="207"/>
      <c r="L37" s="207"/>
      <c r="M37" s="207"/>
      <c r="N37" s="98"/>
    </row>
    <row r="38" spans="1:14">
      <c r="A38" s="98"/>
      <c r="B38" s="98"/>
      <c r="C38" s="208" t="s">
        <v>51</v>
      </c>
      <c r="D38" s="208"/>
      <c r="E38" s="208"/>
      <c r="F38" s="208"/>
      <c r="G38" s="208"/>
      <c r="H38" s="208"/>
      <c r="I38" s="208"/>
      <c r="J38" s="208"/>
      <c r="K38" s="208"/>
      <c r="L38" s="208"/>
      <c r="M38" s="208"/>
      <c r="N38" s="208"/>
    </row>
    <row r="39" spans="1:14">
      <c r="A39" s="98"/>
      <c r="B39" s="98"/>
      <c r="C39" s="102"/>
      <c r="D39" s="102"/>
      <c r="E39" s="102"/>
      <c r="F39" s="102"/>
      <c r="G39" s="102"/>
      <c r="H39" s="102"/>
      <c r="I39" s="102"/>
      <c r="J39" s="102"/>
      <c r="K39" s="98"/>
      <c r="L39" s="98"/>
      <c r="M39" s="98"/>
      <c r="N39" s="98"/>
    </row>
    <row r="40" spans="1:14">
      <c r="A40" s="98"/>
      <c r="B40" s="98">
        <v>10</v>
      </c>
      <c r="C40" s="207" t="s">
        <v>52</v>
      </c>
      <c r="D40" s="207"/>
      <c r="E40" s="207"/>
      <c r="F40" s="207"/>
      <c r="G40" s="207"/>
      <c r="H40" s="207"/>
      <c r="I40" s="207"/>
      <c r="J40" s="207"/>
      <c r="K40" s="207"/>
      <c r="L40" s="207"/>
      <c r="M40" s="207"/>
      <c r="N40" s="98"/>
    </row>
    <row r="41" spans="1:14">
      <c r="A41" s="98"/>
      <c r="B41" s="98"/>
      <c r="C41" s="208" t="s">
        <v>53</v>
      </c>
      <c r="D41" s="208"/>
      <c r="E41" s="208"/>
      <c r="F41" s="208"/>
      <c r="G41" s="208"/>
      <c r="H41" s="208"/>
      <c r="I41" s="208"/>
      <c r="J41" s="208"/>
      <c r="K41" s="208"/>
      <c r="L41" s="208"/>
      <c r="M41" s="208"/>
      <c r="N41" s="208"/>
    </row>
    <row r="42" spans="1:14">
      <c r="B42" s="98"/>
      <c r="C42" s="98"/>
      <c r="D42" s="98"/>
      <c r="E42" s="98"/>
      <c r="F42" s="98"/>
      <c r="G42" s="98"/>
      <c r="H42" s="98"/>
      <c r="I42" s="98"/>
      <c r="J42" s="98"/>
      <c r="K42" s="98"/>
      <c r="L42" s="98"/>
      <c r="M42" s="98"/>
      <c r="N42" s="98"/>
    </row>
    <row r="43" spans="1:14">
      <c r="A43" s="98"/>
    </row>
  </sheetData>
  <mergeCells count="27">
    <mergeCell ref="C23:M23"/>
    <mergeCell ref="B9:L9"/>
    <mergeCell ref="B2:N8"/>
    <mergeCell ref="C19:M19"/>
    <mergeCell ref="Q20:X20"/>
    <mergeCell ref="Q11:X11"/>
    <mergeCell ref="Q13:X13"/>
    <mergeCell ref="Q14:X15"/>
    <mergeCell ref="Q16:X16"/>
    <mergeCell ref="Q17:X17"/>
    <mergeCell ref="Q19:X19"/>
    <mergeCell ref="C12:M12"/>
    <mergeCell ref="C13:M13"/>
    <mergeCell ref="C16:M16"/>
    <mergeCell ref="C18:M18"/>
    <mergeCell ref="C25:M25"/>
    <mergeCell ref="C26:N26"/>
    <mergeCell ref="C31:M31"/>
    <mergeCell ref="C32:N32"/>
    <mergeCell ref="C28:M28"/>
    <mergeCell ref="C40:M40"/>
    <mergeCell ref="C41:N41"/>
    <mergeCell ref="C29:N29"/>
    <mergeCell ref="C34:M34"/>
    <mergeCell ref="C35:N35"/>
    <mergeCell ref="C37:M37"/>
    <mergeCell ref="C38:N38"/>
  </mergeCells>
  <pageMargins left="0.7" right="0.7" top="0.75" bottom="0.75" header="0.3" footer="0.3"/>
  <pageSetup scale="93" orientation="landscape" horizont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6D839-98D3-4F69-9971-F0EAF318CF3E}">
  <sheetPr codeName="Sheet5"/>
  <dimension ref="A1:R51"/>
  <sheetViews>
    <sheetView topLeftCell="A24" zoomScale="70" zoomScaleNormal="70" zoomScaleSheetLayoutView="85" workbookViewId="0">
      <selection activeCell="E27" sqref="E27"/>
    </sheetView>
  </sheetViews>
  <sheetFormatPr defaultRowHeight="14.45"/>
  <cols>
    <col min="1" max="1" width="16.140625" customWidth="1"/>
    <col min="2" max="2" width="21.42578125" customWidth="1"/>
    <col min="3" max="3" width="19.85546875" customWidth="1"/>
    <col min="4" max="4" width="19.42578125" customWidth="1"/>
    <col min="5" max="5" width="15.140625" customWidth="1"/>
    <col min="6" max="6" width="18.85546875" customWidth="1"/>
    <col min="7" max="8" width="16.140625" customWidth="1"/>
    <col min="9" max="9" width="16.5703125" customWidth="1"/>
    <col min="10" max="10" width="17.85546875" customWidth="1"/>
    <col min="11" max="11" width="19.140625" customWidth="1"/>
    <col min="12" max="12" width="18.5703125" customWidth="1"/>
    <col min="13" max="13" width="39.85546875" customWidth="1"/>
    <col min="14" max="14" width="21.42578125" customWidth="1"/>
    <col min="15" max="15" width="18.85546875" customWidth="1"/>
    <col min="16" max="16" width="23.5703125" bestFit="1" customWidth="1"/>
    <col min="17" max="17" width="23.42578125" bestFit="1" customWidth="1"/>
  </cols>
  <sheetData>
    <row r="1" spans="1:13" ht="15.6">
      <c r="A1" s="202" t="s">
        <v>54</v>
      </c>
      <c r="B1" s="202"/>
      <c r="C1" s="202"/>
      <c r="D1" s="202"/>
      <c r="E1" s="202"/>
      <c r="F1" s="202"/>
      <c r="G1" s="202"/>
      <c r="H1" s="202"/>
      <c r="I1" s="202"/>
      <c r="J1" s="202"/>
      <c r="K1" s="202"/>
      <c r="L1" s="202"/>
      <c r="M1" s="168"/>
    </row>
    <row r="2" spans="1:13">
      <c r="A2" s="215" t="s">
        <v>55</v>
      </c>
      <c r="B2" s="215"/>
      <c r="C2" s="215"/>
      <c r="D2" s="215"/>
      <c r="E2" s="215"/>
      <c r="F2" s="215"/>
      <c r="G2" s="215"/>
      <c r="H2" s="215"/>
      <c r="I2" s="215"/>
      <c r="J2" s="215"/>
      <c r="K2" s="215"/>
      <c r="L2" s="215"/>
    </row>
    <row r="3" spans="1:13" ht="6" customHeight="1" thickBot="1">
      <c r="A3" s="39"/>
      <c r="B3" s="39"/>
      <c r="C3" s="39"/>
      <c r="D3" s="39"/>
      <c r="E3" s="39"/>
      <c r="F3" s="39"/>
      <c r="G3" s="39"/>
      <c r="H3" s="39"/>
      <c r="I3" s="39"/>
      <c r="J3" s="39"/>
      <c r="K3" s="39"/>
      <c r="L3" s="39"/>
    </row>
    <row r="4" spans="1:13" ht="15" thickBot="1">
      <c r="A4" s="219" t="s">
        <v>56</v>
      </c>
      <c r="B4" s="220"/>
      <c r="C4" s="221"/>
      <c r="D4" s="39"/>
      <c r="E4" s="39"/>
      <c r="F4" s="39"/>
      <c r="G4" s="39"/>
      <c r="H4" s="227" t="s">
        <v>57</v>
      </c>
      <c r="I4" s="228"/>
      <c r="J4" s="228"/>
      <c r="K4" s="228"/>
      <c r="L4" s="229"/>
    </row>
    <row r="5" spans="1:13" ht="29.1">
      <c r="A5" s="23" t="s">
        <v>58</v>
      </c>
      <c r="B5" s="24">
        <v>89.1</v>
      </c>
      <c r="C5" s="35" t="s">
        <v>59</v>
      </c>
      <c r="D5" s="39"/>
      <c r="E5" s="39"/>
      <c r="F5" s="39"/>
      <c r="G5" s="39"/>
      <c r="H5" s="13" t="s">
        <v>60</v>
      </c>
      <c r="I5" s="21" t="s">
        <v>61</v>
      </c>
      <c r="J5" s="14" t="s">
        <v>62</v>
      </c>
      <c r="K5" s="21" t="s">
        <v>63</v>
      </c>
      <c r="L5" s="22" t="s">
        <v>16</v>
      </c>
    </row>
    <row r="6" spans="1:13">
      <c r="A6" s="25" t="s">
        <v>64</v>
      </c>
      <c r="B6" s="26">
        <v>10.1</v>
      </c>
      <c r="C6" s="36" t="s">
        <v>65</v>
      </c>
      <c r="D6" s="39"/>
      <c r="E6" s="39"/>
      <c r="F6" s="39"/>
      <c r="G6" s="39"/>
      <c r="H6" s="13" t="s">
        <v>66</v>
      </c>
      <c r="I6" s="21">
        <v>2</v>
      </c>
      <c r="J6" s="14">
        <v>6</v>
      </c>
      <c r="K6" s="21">
        <v>2</v>
      </c>
      <c r="L6" s="22">
        <v>1</v>
      </c>
    </row>
    <row r="7" spans="1:13">
      <c r="A7" s="25" t="s">
        <v>67</v>
      </c>
      <c r="B7" s="26">
        <v>13.3</v>
      </c>
      <c r="C7" s="36" t="s">
        <v>65</v>
      </c>
      <c r="D7" s="39"/>
      <c r="E7" s="39"/>
      <c r="F7" s="39"/>
      <c r="G7" s="39"/>
      <c r="H7" s="7" t="s">
        <v>68</v>
      </c>
      <c r="I7" s="8">
        <v>8</v>
      </c>
      <c r="J7" s="8">
        <v>10</v>
      </c>
      <c r="K7" s="8">
        <v>4</v>
      </c>
      <c r="L7" s="9">
        <v>1</v>
      </c>
    </row>
    <row r="8" spans="1:13" ht="15" thickBot="1">
      <c r="A8" s="25" t="s">
        <v>69</v>
      </c>
      <c r="B8" s="26">
        <v>23.1</v>
      </c>
      <c r="C8" s="36" t="s">
        <v>65</v>
      </c>
      <c r="D8" s="39"/>
      <c r="E8" s="39"/>
      <c r="F8" s="39"/>
      <c r="G8" s="39"/>
      <c r="H8" s="10" t="s">
        <v>70</v>
      </c>
      <c r="I8" s="11">
        <v>1</v>
      </c>
      <c r="J8" s="11">
        <v>20</v>
      </c>
      <c r="K8" s="11">
        <v>8</v>
      </c>
      <c r="L8" s="12">
        <v>2</v>
      </c>
    </row>
    <row r="9" spans="1:13">
      <c r="A9" s="25"/>
      <c r="B9" s="27">
        <f>SUM(B5:B8)</f>
        <v>135.6</v>
      </c>
      <c r="C9" s="36" t="s">
        <v>71</v>
      </c>
      <c r="D9" s="39"/>
      <c r="E9" s="39"/>
      <c r="F9" s="39"/>
      <c r="G9" s="39"/>
      <c r="H9" s="53" t="s">
        <v>72</v>
      </c>
      <c r="I9" s="39"/>
      <c r="J9" s="39"/>
      <c r="K9" s="39"/>
      <c r="L9" s="39"/>
    </row>
    <row r="10" spans="1:13">
      <c r="A10" s="37"/>
      <c r="B10" s="28"/>
      <c r="C10" s="36"/>
      <c r="D10" s="39"/>
      <c r="E10" s="39"/>
      <c r="F10" s="39"/>
      <c r="G10" s="39"/>
      <c r="H10" s="53" t="s">
        <v>73</v>
      </c>
      <c r="I10" s="39"/>
      <c r="J10" s="39"/>
      <c r="K10" s="39"/>
      <c r="L10" s="39"/>
    </row>
    <row r="11" spans="1:13">
      <c r="A11" s="54" t="s">
        <v>74</v>
      </c>
      <c r="B11" s="73">
        <v>0.65500000000000003</v>
      </c>
      <c r="C11" s="55" t="s">
        <v>75</v>
      </c>
      <c r="D11" s="39"/>
      <c r="E11" s="39"/>
      <c r="F11" s="39"/>
      <c r="G11" s="39"/>
      <c r="H11" s="53" t="s">
        <v>76</v>
      </c>
      <c r="I11" s="39"/>
      <c r="J11" s="39"/>
      <c r="K11" s="39"/>
      <c r="L11" s="39"/>
    </row>
    <row r="12" spans="1:13" ht="15" thickBot="1">
      <c r="A12" s="29" t="s">
        <v>77</v>
      </c>
      <c r="B12" s="30">
        <v>0.67500000000000004</v>
      </c>
      <c r="C12" s="38" t="s">
        <v>75</v>
      </c>
      <c r="D12" s="39"/>
      <c r="E12" s="39"/>
      <c r="F12" s="39"/>
      <c r="G12" s="39"/>
      <c r="H12" s="53" t="s">
        <v>78</v>
      </c>
      <c r="I12" s="39"/>
      <c r="J12" s="39"/>
      <c r="K12" s="39"/>
      <c r="L12" s="39"/>
    </row>
    <row r="13" spans="1:13">
      <c r="A13" s="53" t="s">
        <v>79</v>
      </c>
      <c r="B13" s="39"/>
      <c r="C13" s="39"/>
      <c r="D13" s="39"/>
      <c r="E13" s="39"/>
      <c r="F13" s="39"/>
      <c r="G13" s="39"/>
      <c r="H13" s="39"/>
      <c r="I13" s="39"/>
      <c r="J13" s="39"/>
      <c r="K13" s="39"/>
      <c r="L13" s="39"/>
    </row>
    <row r="14" spans="1:13" ht="9" customHeight="1">
      <c r="A14" s="39"/>
      <c r="B14" s="39"/>
      <c r="C14" s="39"/>
      <c r="D14" s="39"/>
      <c r="E14" s="39"/>
      <c r="F14" s="39"/>
      <c r="G14" s="39"/>
      <c r="H14" s="39"/>
      <c r="I14" s="39"/>
      <c r="J14" s="39"/>
      <c r="K14" s="39"/>
      <c r="L14" s="39"/>
    </row>
    <row r="15" spans="1:13">
      <c r="A15" s="214" t="s">
        <v>80</v>
      </c>
      <c r="B15" s="214"/>
      <c r="C15" s="214"/>
      <c r="D15" s="214"/>
      <c r="E15" s="214"/>
      <c r="F15" s="214"/>
      <c r="G15" s="214"/>
      <c r="H15" s="214"/>
      <c r="I15" s="214"/>
      <c r="J15" s="214"/>
      <c r="K15" s="214"/>
      <c r="L15" s="214"/>
      <c r="M15" s="169"/>
    </row>
    <row r="16" spans="1:13">
      <c r="A16" s="58" t="s">
        <v>81</v>
      </c>
      <c r="B16" s="39"/>
      <c r="C16" s="39"/>
      <c r="D16" s="58"/>
      <c r="E16" s="58"/>
      <c r="F16" s="166"/>
      <c r="G16" s="39"/>
      <c r="H16" s="39"/>
      <c r="I16" s="39"/>
      <c r="J16" s="39"/>
      <c r="K16" s="39"/>
      <c r="L16" s="39"/>
    </row>
    <row r="17" spans="1:18">
      <c r="A17" s="59" t="s">
        <v>82</v>
      </c>
      <c r="B17" s="39"/>
      <c r="C17" s="39"/>
      <c r="D17" s="39"/>
      <c r="E17" s="39"/>
      <c r="F17" s="39"/>
      <c r="G17" s="39"/>
      <c r="H17" s="39"/>
      <c r="I17" s="39"/>
      <c r="J17" s="39"/>
      <c r="K17" s="39"/>
      <c r="L17" s="39"/>
    </row>
    <row r="18" spans="1:18">
      <c r="A18" s="59" t="s">
        <v>83</v>
      </c>
      <c r="B18" s="39"/>
      <c r="C18" s="39"/>
      <c r="D18" s="39"/>
      <c r="E18" s="39"/>
      <c r="F18" s="39"/>
      <c r="G18" s="39"/>
      <c r="H18" s="39"/>
      <c r="I18" s="39"/>
      <c r="J18" s="39"/>
      <c r="K18" s="39"/>
      <c r="L18" s="39"/>
    </row>
    <row r="19" spans="1:18">
      <c r="A19" s="59" t="s">
        <v>84</v>
      </c>
      <c r="B19" s="39"/>
      <c r="C19" s="39"/>
      <c r="D19" s="39"/>
      <c r="E19" s="39"/>
      <c r="F19" s="39"/>
      <c r="G19" s="39"/>
      <c r="H19" s="39"/>
      <c r="I19" s="39"/>
      <c r="J19" s="39"/>
      <c r="K19" s="39"/>
      <c r="L19" s="39"/>
    </row>
    <row r="20" spans="1:18" ht="15" thickBot="1">
      <c r="A20" s="39"/>
      <c r="B20" s="39"/>
      <c r="C20" s="39"/>
      <c r="D20" s="39"/>
      <c r="E20" s="39"/>
      <c r="F20" s="39"/>
      <c r="G20" s="39"/>
      <c r="H20" s="39"/>
      <c r="I20" s="39"/>
      <c r="J20" s="39"/>
      <c r="K20" s="39"/>
      <c r="L20" s="39"/>
    </row>
    <row r="21" spans="1:18">
      <c r="A21" s="164" t="s">
        <v>85</v>
      </c>
      <c r="B21" s="165"/>
      <c r="C21" s="165"/>
      <c r="D21" s="165"/>
      <c r="E21" s="165"/>
      <c r="F21" s="165"/>
      <c r="G21" s="165"/>
      <c r="H21" s="167"/>
      <c r="I21" s="216" t="s">
        <v>86</v>
      </c>
      <c r="J21" s="217"/>
      <c r="K21" s="217"/>
      <c r="L21" s="218"/>
    </row>
    <row r="22" spans="1:18" ht="45.75" customHeight="1">
      <c r="A22" s="230" t="s">
        <v>60</v>
      </c>
      <c r="B22" s="232" t="s">
        <v>61</v>
      </c>
      <c r="C22" s="232" t="s">
        <v>87</v>
      </c>
      <c r="D22" s="232" t="s">
        <v>88</v>
      </c>
      <c r="E22" s="232" t="s">
        <v>89</v>
      </c>
      <c r="F22" s="232" t="s">
        <v>90</v>
      </c>
      <c r="G22" s="234" t="s">
        <v>91</v>
      </c>
      <c r="H22" s="39"/>
      <c r="I22" s="236" t="s">
        <v>92</v>
      </c>
      <c r="J22" s="238" t="s">
        <v>60</v>
      </c>
      <c r="K22" s="238" t="s">
        <v>93</v>
      </c>
      <c r="L22" s="234" t="s">
        <v>94</v>
      </c>
      <c r="N22" s="51"/>
    </row>
    <row r="23" spans="1:18">
      <c r="A23" s="231"/>
      <c r="B23" s="233"/>
      <c r="C23" s="233"/>
      <c r="D23" s="233"/>
      <c r="E23" s="233"/>
      <c r="F23" s="233"/>
      <c r="G23" s="235"/>
      <c r="H23" s="39"/>
      <c r="I23" s="237"/>
      <c r="J23" s="203"/>
      <c r="K23" s="203"/>
      <c r="L23" s="239"/>
      <c r="N23" s="51"/>
    </row>
    <row r="24" spans="1:18">
      <c r="A24" s="18" t="s">
        <v>95</v>
      </c>
      <c r="B24" s="19">
        <f t="shared" ref="B24:C26" si="0">I6</f>
        <v>2</v>
      </c>
      <c r="C24" s="19">
        <f t="shared" si="0"/>
        <v>6</v>
      </c>
      <c r="D24" s="19">
        <v>8</v>
      </c>
      <c r="E24" s="19">
        <f>L6*D24*C24*B24</f>
        <v>96</v>
      </c>
      <c r="F24" s="19">
        <f>K6*D24*C24*B24</f>
        <v>192</v>
      </c>
      <c r="G24" s="20">
        <v>1</v>
      </c>
      <c r="H24" s="39"/>
      <c r="I24" s="31">
        <v>1</v>
      </c>
      <c r="J24" s="32" t="s">
        <v>96</v>
      </c>
      <c r="K24" s="158">
        <f>((K6*J6)+(L6*J6)+G24)*SUM(B6:B7)</f>
        <v>444.59999999999997</v>
      </c>
      <c r="L24" s="159">
        <f>K24*B24</f>
        <v>889.19999999999993</v>
      </c>
      <c r="N24" s="51"/>
    </row>
    <row r="25" spans="1:18">
      <c r="A25" s="18" t="s">
        <v>68</v>
      </c>
      <c r="B25" s="19">
        <f t="shared" si="0"/>
        <v>8</v>
      </c>
      <c r="C25" s="19">
        <f t="shared" si="0"/>
        <v>10</v>
      </c>
      <c r="D25" s="19">
        <v>8</v>
      </c>
      <c r="E25" s="19">
        <f>L7*D25*C25*B25</f>
        <v>640</v>
      </c>
      <c r="F25" s="19">
        <f>K7*D25*C25*B25</f>
        <v>2560</v>
      </c>
      <c r="G25" s="20">
        <v>1</v>
      </c>
      <c r="H25" s="39"/>
      <c r="I25" s="31">
        <v>2</v>
      </c>
      <c r="J25" s="32" t="s">
        <v>97</v>
      </c>
      <c r="K25" s="158">
        <f>((K7*J7)+(L7*J7)+G25)*B9</f>
        <v>6915.5999999999995</v>
      </c>
      <c r="L25" s="159">
        <f>K25*B25</f>
        <v>55324.799999999996</v>
      </c>
      <c r="N25" s="51"/>
    </row>
    <row r="26" spans="1:18" ht="15" thickBot="1">
      <c r="A26" s="15" t="s">
        <v>70</v>
      </c>
      <c r="B26" s="16">
        <f t="shared" si="0"/>
        <v>1</v>
      </c>
      <c r="C26" s="16">
        <f t="shared" si="0"/>
        <v>20</v>
      </c>
      <c r="D26" s="16">
        <v>8</v>
      </c>
      <c r="E26" s="16">
        <f>L8*D26*C26*B26</f>
        <v>320</v>
      </c>
      <c r="F26" s="16">
        <f>K8*D26*C26*B26</f>
        <v>1280</v>
      </c>
      <c r="G26" s="17">
        <v>2</v>
      </c>
      <c r="H26" s="39"/>
      <c r="I26" s="33">
        <v>3</v>
      </c>
      <c r="J26" s="34" t="s">
        <v>98</v>
      </c>
      <c r="K26" s="160">
        <f>((K8*J8)+(L8*J8)+G26)*B9</f>
        <v>27391.199999999997</v>
      </c>
      <c r="L26" s="161">
        <f>K26*B26</f>
        <v>27391.199999999997</v>
      </c>
      <c r="N26" s="51"/>
    </row>
    <row r="27" spans="1:18" ht="15" thickBot="1">
      <c r="A27" s="57"/>
      <c r="B27" s="63"/>
      <c r="C27" s="64"/>
      <c r="D27" s="180" t="s">
        <v>99</v>
      </c>
      <c r="E27" s="172">
        <f>SUM(E24:E26)</f>
        <v>1056</v>
      </c>
      <c r="F27" s="172">
        <f>SUM(F24:F26)</f>
        <v>4032</v>
      </c>
      <c r="G27" s="39"/>
      <c r="H27" s="52"/>
      <c r="I27" s="52"/>
      <c r="J27" s="52"/>
      <c r="K27" s="52"/>
      <c r="L27" s="39"/>
      <c r="M27" s="51"/>
      <c r="Q27" s="5"/>
    </row>
    <row r="28" spans="1:18" ht="15" thickBot="1">
      <c r="A28" s="39"/>
      <c r="B28" s="39"/>
      <c r="C28" s="39"/>
      <c r="D28" s="39"/>
      <c r="E28" s="39"/>
      <c r="F28" s="39"/>
      <c r="G28" s="39"/>
      <c r="H28" s="39"/>
      <c r="I28" s="61" t="s">
        <v>100</v>
      </c>
      <c r="J28" s="62"/>
      <c r="K28" s="80">
        <f>SUM(L24:L26)</f>
        <v>83605.199999999983</v>
      </c>
      <c r="L28" s="65" t="s">
        <v>101</v>
      </c>
      <c r="N28" s="51"/>
      <c r="Q28" s="6"/>
      <c r="R28" s="6"/>
    </row>
    <row r="29" spans="1:18">
      <c r="A29" s="39"/>
      <c r="B29" s="39"/>
      <c r="C29" s="39"/>
      <c r="D29" s="39"/>
      <c r="E29" s="39"/>
      <c r="F29" s="39"/>
      <c r="G29" s="39"/>
      <c r="H29" s="39"/>
      <c r="I29" s="39"/>
      <c r="J29" s="39"/>
      <c r="K29" s="39"/>
      <c r="L29" s="39"/>
      <c r="M29" s="51"/>
    </row>
    <row r="30" spans="1:18">
      <c r="A30" s="214" t="s">
        <v>102</v>
      </c>
      <c r="B30" s="214"/>
      <c r="C30" s="214"/>
      <c r="D30" s="214"/>
      <c r="E30" s="214"/>
      <c r="F30" s="214"/>
      <c r="G30" s="214"/>
      <c r="H30" s="214"/>
      <c r="I30" s="214"/>
      <c r="J30" s="214"/>
      <c r="K30" s="214"/>
      <c r="L30" s="214"/>
      <c r="M30" s="169"/>
      <c r="P30" s="6"/>
      <c r="Q30" s="6"/>
    </row>
    <row r="31" spans="1:18">
      <c r="A31" s="60" t="s">
        <v>103</v>
      </c>
      <c r="B31" s="39"/>
      <c r="C31" s="39"/>
      <c r="D31" s="39"/>
      <c r="E31" s="39"/>
      <c r="F31" s="39"/>
      <c r="G31" s="39"/>
      <c r="H31" s="39"/>
      <c r="I31" s="39"/>
      <c r="J31" s="39"/>
      <c r="K31" s="39"/>
      <c r="L31" s="39"/>
      <c r="M31" s="51"/>
    </row>
    <row r="32" spans="1:18">
      <c r="A32" s="59" t="s">
        <v>104</v>
      </c>
      <c r="B32" s="39"/>
      <c r="C32" s="39"/>
      <c r="D32" s="39"/>
      <c r="E32" s="39"/>
      <c r="F32" s="39"/>
      <c r="G32" s="39"/>
      <c r="H32" s="39"/>
      <c r="I32" s="39"/>
      <c r="J32" s="39"/>
      <c r="K32" s="39"/>
      <c r="L32" s="39"/>
      <c r="M32" s="51"/>
      <c r="P32" s="6"/>
      <c r="Q32" s="6"/>
    </row>
    <row r="33" spans="1:14">
      <c r="A33" s="59" t="s">
        <v>105</v>
      </c>
      <c r="B33" s="39"/>
      <c r="C33" s="39"/>
      <c r="D33" s="39"/>
      <c r="E33" s="39"/>
      <c r="F33" s="39"/>
      <c r="G33" s="39"/>
      <c r="H33" s="39"/>
      <c r="I33" s="39"/>
      <c r="J33" s="39"/>
      <c r="K33" s="39"/>
      <c r="L33" s="39"/>
      <c r="M33" s="51"/>
    </row>
    <row r="34" spans="1:14" ht="15" thickBot="1">
      <c r="A34" s="39"/>
      <c r="B34" s="39"/>
      <c r="C34" s="39"/>
      <c r="D34" s="39"/>
      <c r="E34" s="39"/>
      <c r="F34" s="39"/>
      <c r="G34" s="39"/>
      <c r="H34" s="39"/>
      <c r="I34" s="39"/>
      <c r="J34" s="39"/>
      <c r="K34" s="39"/>
      <c r="L34" s="39"/>
      <c r="M34" s="51"/>
    </row>
    <row r="35" spans="1:14">
      <c r="A35" s="216" t="s">
        <v>106</v>
      </c>
      <c r="B35" s="217"/>
      <c r="C35" s="217"/>
      <c r="D35" s="217"/>
      <c r="E35" s="217"/>
      <c r="F35" s="218"/>
      <c r="G35" s="39"/>
      <c r="H35" s="224" t="s">
        <v>107</v>
      </c>
      <c r="I35" s="225"/>
      <c r="J35" s="225"/>
      <c r="K35" s="226"/>
      <c r="L35" s="39"/>
      <c r="M35" s="51"/>
    </row>
    <row r="36" spans="1:14" ht="44.1" thickBot="1">
      <c r="A36" s="49" t="s">
        <v>60</v>
      </c>
      <c r="B36" s="111" t="s">
        <v>61</v>
      </c>
      <c r="C36" s="111" t="s">
        <v>108</v>
      </c>
      <c r="D36" s="111" t="s">
        <v>109</v>
      </c>
      <c r="E36" s="111" t="s">
        <v>91</v>
      </c>
      <c r="F36" s="50" t="s">
        <v>110</v>
      </c>
      <c r="G36" s="39"/>
      <c r="H36" s="46" t="s">
        <v>92</v>
      </c>
      <c r="I36" s="47" t="s">
        <v>60</v>
      </c>
      <c r="J36" s="47" t="s">
        <v>93</v>
      </c>
      <c r="K36" s="48" t="s">
        <v>94</v>
      </c>
      <c r="L36" s="39"/>
      <c r="M36" s="51"/>
    </row>
    <row r="37" spans="1:14">
      <c r="A37" s="18" t="s">
        <v>111</v>
      </c>
      <c r="B37" s="19">
        <v>24</v>
      </c>
      <c r="C37" s="19">
        <v>1</v>
      </c>
      <c r="D37" s="19">
        <v>3</v>
      </c>
      <c r="E37" s="19">
        <v>1</v>
      </c>
      <c r="F37" s="20">
        <v>40</v>
      </c>
      <c r="G37" s="39"/>
      <c r="H37" s="31">
        <v>4</v>
      </c>
      <c r="I37" s="32" t="s">
        <v>111</v>
      </c>
      <c r="J37" s="158">
        <f>((D37*(SUM(B6:B8))*C37)+(F37*B12*D37))+((E37*(SUM(B6:B8))*C37)+(F37*B11*E37))</f>
        <v>293.2</v>
      </c>
      <c r="K37" s="159">
        <f>J37*B37</f>
        <v>7036.7999999999993</v>
      </c>
      <c r="L37" s="39"/>
      <c r="M37" s="51"/>
    </row>
    <row r="38" spans="1:14" ht="15" thickBot="1">
      <c r="A38" s="15" t="s">
        <v>112</v>
      </c>
      <c r="B38" s="16">
        <v>7</v>
      </c>
      <c r="C38" s="16">
        <v>20</v>
      </c>
      <c r="D38" s="16">
        <v>4</v>
      </c>
      <c r="E38" s="16">
        <v>1</v>
      </c>
      <c r="F38" s="17">
        <v>180</v>
      </c>
      <c r="G38" s="39"/>
      <c r="H38" s="33">
        <v>5</v>
      </c>
      <c r="I38" s="34" t="s">
        <v>112</v>
      </c>
      <c r="J38" s="162">
        <f>((D38*B9*C38)+(F38*B12*D38))+((E38*B9*C38)+(F38*B11*E38))</f>
        <v>14163.9</v>
      </c>
      <c r="K38" s="163">
        <f>J38*B38</f>
        <v>99147.3</v>
      </c>
      <c r="L38" s="39"/>
      <c r="M38" s="51"/>
    </row>
    <row r="39" spans="1:14" ht="15" thickBot="1">
      <c r="A39" s="57" t="s">
        <v>113</v>
      </c>
      <c r="B39" s="63"/>
      <c r="C39" s="64"/>
      <c r="D39" s="64"/>
      <c r="E39" s="39"/>
      <c r="F39" s="39"/>
      <c r="G39" s="39"/>
      <c r="H39" s="52"/>
      <c r="I39" s="52"/>
      <c r="J39" s="52"/>
      <c r="K39" s="52"/>
      <c r="L39" s="39"/>
      <c r="M39" s="51"/>
    </row>
    <row r="40" spans="1:14" ht="15" thickBot="1">
      <c r="A40" s="39"/>
      <c r="B40" s="39"/>
      <c r="C40" s="39"/>
      <c r="D40" s="39"/>
      <c r="E40" s="39"/>
      <c r="F40" s="39"/>
      <c r="G40" s="39"/>
      <c r="H40" s="61" t="s">
        <v>100</v>
      </c>
      <c r="I40" s="62"/>
      <c r="J40" s="80">
        <f>SUM(K37:K38)</f>
        <v>106184.1</v>
      </c>
      <c r="K40" s="222" t="s">
        <v>114</v>
      </c>
      <c r="L40" s="223"/>
      <c r="M40" s="51"/>
    </row>
    <row r="41" spans="1:14" ht="9" customHeight="1">
      <c r="A41" s="39"/>
      <c r="B41" s="39"/>
      <c r="C41" s="39"/>
      <c r="D41" s="39"/>
      <c r="E41" s="39"/>
      <c r="F41" s="39"/>
      <c r="G41" s="39"/>
      <c r="H41" s="39"/>
      <c r="I41" s="39"/>
      <c r="J41" s="39"/>
      <c r="K41" s="39"/>
      <c r="L41" s="39"/>
    </row>
    <row r="42" spans="1:14">
      <c r="A42" s="39"/>
      <c r="B42" s="39"/>
      <c r="C42" s="39"/>
      <c r="D42" s="39"/>
      <c r="E42" s="39"/>
      <c r="F42" s="39"/>
      <c r="G42" s="39"/>
      <c r="H42" s="40"/>
      <c r="I42" s="39"/>
      <c r="J42" s="39"/>
      <c r="K42" s="39"/>
      <c r="L42" s="39"/>
      <c r="M42" s="6"/>
      <c r="N42" s="6"/>
    </row>
    <row r="43" spans="1:14">
      <c r="A43" s="39"/>
      <c r="B43" s="39"/>
      <c r="C43" s="39"/>
      <c r="D43" s="39"/>
      <c r="E43" s="39"/>
      <c r="F43" s="39"/>
      <c r="G43" s="40"/>
      <c r="H43" s="66"/>
      <c r="I43" s="39"/>
      <c r="J43" s="39"/>
      <c r="K43" s="39"/>
      <c r="L43" s="39"/>
    </row>
    <row r="44" spans="1:14">
      <c r="G44" s="170"/>
      <c r="H44" s="171"/>
    </row>
    <row r="45" spans="1:14">
      <c r="G45" s="171"/>
      <c r="H45" s="171"/>
    </row>
    <row r="46" spans="1:14">
      <c r="G46" s="171"/>
      <c r="H46" s="171"/>
    </row>
    <row r="47" spans="1:14">
      <c r="G47" s="171"/>
    </row>
    <row r="51" spans="1:1">
      <c r="A51" s="4"/>
    </row>
  </sheetData>
  <sheetProtection algorithmName="SHA-512" hashValue="jb9Q7y9RYYHvTVqIl8Yq04Wp93mlw5kJ7cUhSoTohZnNcfrp4DW0mz15wE56xI3M6Livb667j2FFadH9/fGq6Q==" saltValue="axtrHvTTh5FdjFL2O2goPg==" spinCount="100000" sheet="1" objects="1" scenarios="1"/>
  <mergeCells count="21">
    <mergeCell ref="K40:L40"/>
    <mergeCell ref="A35:F35"/>
    <mergeCell ref="H35:K35"/>
    <mergeCell ref="H4:L4"/>
    <mergeCell ref="A22:A23"/>
    <mergeCell ref="B22:B23"/>
    <mergeCell ref="C22:C23"/>
    <mergeCell ref="G22:G23"/>
    <mergeCell ref="I22:I23"/>
    <mergeCell ref="J22:J23"/>
    <mergeCell ref="K22:K23"/>
    <mergeCell ref="L22:L23"/>
    <mergeCell ref="A30:L30"/>
    <mergeCell ref="F22:F23"/>
    <mergeCell ref="E22:E23"/>
    <mergeCell ref="D22:D23"/>
    <mergeCell ref="A1:L1"/>
    <mergeCell ref="A15:L15"/>
    <mergeCell ref="A2:L2"/>
    <mergeCell ref="I21:L21"/>
    <mergeCell ref="A4:C4"/>
  </mergeCells>
  <pageMargins left="0.7" right="0.7" top="0.75" bottom="0.75" header="0.3" footer="0.3"/>
  <pageSetup paperSize="3" scale="88" orientation="landscape" horizontalDpi="300" r:id="rId1"/>
  <ignoredErrors>
    <ignoredError sqref="J3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2AC63-60D5-43A6-9DFA-D49F0796D7A6}">
  <sheetPr codeName="Sheet6"/>
  <dimension ref="A1:Q34"/>
  <sheetViews>
    <sheetView tabSelected="1" workbookViewId="0">
      <selection activeCell="F14" sqref="F14"/>
    </sheetView>
  </sheetViews>
  <sheetFormatPr defaultRowHeight="14.45"/>
  <cols>
    <col min="1" max="1" width="45.140625" bestFit="1" customWidth="1"/>
    <col min="2" max="2" width="13.85546875" bestFit="1" customWidth="1"/>
    <col min="3" max="3" width="10.5703125" customWidth="1"/>
  </cols>
  <sheetData>
    <row r="1" spans="1:17">
      <c r="A1" s="241" t="s">
        <v>115</v>
      </c>
      <c r="B1" s="241"/>
      <c r="C1" s="241"/>
      <c r="D1" s="241"/>
    </row>
    <row r="2" spans="1:17" ht="27" customHeight="1">
      <c r="A2" s="240" t="s">
        <v>116</v>
      </c>
      <c r="B2" s="240"/>
      <c r="C2" s="240"/>
      <c r="D2" s="179"/>
    </row>
    <row r="3" spans="1:17">
      <c r="A3" s="39"/>
      <c r="B3" s="39"/>
      <c r="C3" s="39"/>
      <c r="D3" s="120"/>
    </row>
    <row r="4" spans="1:17">
      <c r="A4" s="176" t="s">
        <v>117</v>
      </c>
      <c r="B4" s="109" t="s">
        <v>118</v>
      </c>
      <c r="C4" s="87" t="s">
        <v>119</v>
      </c>
      <c r="D4" s="121"/>
      <c r="F4" s="2"/>
      <c r="G4" s="2"/>
      <c r="H4" s="2"/>
    </row>
    <row r="5" spans="1:17">
      <c r="A5" s="173" t="s">
        <v>120</v>
      </c>
      <c r="B5" s="92">
        <f>Assumptions!B5*Assumptions!D5</f>
        <v>18</v>
      </c>
      <c r="C5" s="93" t="s">
        <v>121</v>
      </c>
      <c r="D5" s="121"/>
      <c r="F5" s="2"/>
      <c r="G5" s="2"/>
      <c r="H5" s="2"/>
    </row>
    <row r="6" spans="1:17">
      <c r="A6" s="174" t="s">
        <v>122</v>
      </c>
      <c r="B6" s="94">
        <f>(Assumptions!C5)*Assumptions!D5</f>
        <v>48</v>
      </c>
      <c r="C6" s="95" t="s">
        <v>121</v>
      </c>
      <c r="D6" s="120"/>
      <c r="E6" s="2"/>
      <c r="F6" s="2"/>
      <c r="G6" s="2"/>
      <c r="H6" s="2"/>
    </row>
    <row r="7" spans="1:17">
      <c r="A7" s="67"/>
      <c r="B7" s="67"/>
      <c r="C7" s="77"/>
      <c r="D7" s="120"/>
      <c r="E7" s="2"/>
      <c r="F7" s="2"/>
      <c r="G7" s="2"/>
      <c r="H7" s="2"/>
    </row>
    <row r="8" spans="1:17">
      <c r="A8" s="176" t="s">
        <v>123</v>
      </c>
      <c r="B8" s="109" t="s">
        <v>118</v>
      </c>
      <c r="C8" s="87" t="s">
        <v>119</v>
      </c>
      <c r="D8" s="121"/>
      <c r="F8" s="2"/>
      <c r="G8" s="2"/>
      <c r="H8" s="2"/>
    </row>
    <row r="9" spans="1:17">
      <c r="A9" s="173" t="s">
        <v>120</v>
      </c>
      <c r="B9" s="195">
        <f>Assumptions!F5</f>
        <v>1</v>
      </c>
      <c r="C9" s="93" t="s">
        <v>121</v>
      </c>
      <c r="D9" s="121"/>
      <c r="F9" s="2"/>
      <c r="G9" s="2"/>
      <c r="H9" s="2"/>
    </row>
    <row r="10" spans="1:17">
      <c r="A10" s="174" t="s">
        <v>122</v>
      </c>
      <c r="B10" s="94">
        <f>Assumptions!G5*Assumptions!D5</f>
        <v>8</v>
      </c>
      <c r="C10" s="95" t="s">
        <v>121</v>
      </c>
      <c r="D10" s="120"/>
      <c r="E10" s="2"/>
      <c r="F10" s="2"/>
      <c r="G10" s="2"/>
      <c r="H10" s="2"/>
    </row>
    <row r="11" spans="1:17">
      <c r="A11" s="67"/>
      <c r="B11" s="67"/>
      <c r="C11" s="77"/>
      <c r="D11" s="120"/>
      <c r="E11" s="2"/>
      <c r="F11" s="2"/>
      <c r="G11" s="2"/>
      <c r="H11" s="2"/>
    </row>
    <row r="12" spans="1:17">
      <c r="A12" s="176" t="s">
        <v>124</v>
      </c>
      <c r="B12" s="109" t="s">
        <v>125</v>
      </c>
      <c r="C12" s="87" t="s">
        <v>119</v>
      </c>
      <c r="D12" s="122"/>
      <c r="E12" s="112"/>
      <c r="F12" s="112"/>
      <c r="G12" s="112"/>
      <c r="H12" s="112"/>
      <c r="I12" s="112"/>
      <c r="J12" s="112"/>
      <c r="K12" s="112"/>
      <c r="L12" s="112"/>
    </row>
    <row r="13" spans="1:17">
      <c r="A13" s="177" t="s">
        <v>126</v>
      </c>
      <c r="B13" s="96">
        <v>3.27</v>
      </c>
      <c r="C13" s="93" t="s">
        <v>127</v>
      </c>
      <c r="D13" s="123"/>
      <c r="E13" s="117"/>
      <c r="F13" s="117"/>
      <c r="G13" s="117"/>
      <c r="H13" s="117"/>
      <c r="I13" s="2"/>
      <c r="J13" s="2"/>
      <c r="K13" s="2"/>
      <c r="L13" s="2"/>
      <c r="M13" s="51"/>
    </row>
    <row r="14" spans="1:17">
      <c r="A14" s="178" t="s">
        <v>128</v>
      </c>
      <c r="B14" s="97">
        <v>4.2699999999999996</v>
      </c>
      <c r="C14" s="95" t="s">
        <v>127</v>
      </c>
      <c r="D14" s="123"/>
      <c r="E14" s="117"/>
      <c r="F14" s="117"/>
      <c r="G14" s="117"/>
      <c r="H14" s="117"/>
    </row>
    <row r="15" spans="1:17">
      <c r="A15" s="193"/>
      <c r="B15" s="108"/>
      <c r="C15" s="108"/>
      <c r="D15" s="123"/>
      <c r="E15" s="117"/>
      <c r="F15" s="117"/>
      <c r="G15" s="105"/>
      <c r="H15" s="99"/>
      <c r="I15" s="99"/>
      <c r="J15" s="99"/>
      <c r="K15" s="99"/>
      <c r="L15" s="99"/>
      <c r="M15" s="99"/>
      <c r="N15" s="99"/>
      <c r="O15" s="98"/>
      <c r="P15" s="98"/>
      <c r="Q15" s="98"/>
    </row>
    <row r="16" spans="1:17">
      <c r="A16" s="176" t="s">
        <v>129</v>
      </c>
      <c r="B16" s="109" t="s">
        <v>125</v>
      </c>
      <c r="C16" s="87" t="s">
        <v>119</v>
      </c>
      <c r="D16" s="123"/>
      <c r="E16" s="117"/>
      <c r="F16" s="117"/>
      <c r="G16" s="207"/>
      <c r="H16" s="207"/>
      <c r="I16" s="207"/>
      <c r="J16" s="207"/>
      <c r="K16" s="207"/>
      <c r="L16" s="207"/>
      <c r="M16" s="207"/>
      <c r="N16" s="207"/>
      <c r="O16" s="207"/>
      <c r="P16" s="207"/>
      <c r="Q16" s="207"/>
    </row>
    <row r="17" spans="1:8">
      <c r="A17" s="177" t="s">
        <v>126</v>
      </c>
      <c r="B17" s="131">
        <v>3</v>
      </c>
      <c r="C17" s="96" t="s">
        <v>130</v>
      </c>
      <c r="D17" s="123"/>
      <c r="E17" s="117"/>
      <c r="F17" s="117"/>
      <c r="G17" s="117"/>
      <c r="H17" s="117"/>
    </row>
    <row r="18" spans="1:8">
      <c r="A18" s="178" t="s">
        <v>128</v>
      </c>
      <c r="B18" s="131">
        <v>2</v>
      </c>
      <c r="C18" s="96" t="s">
        <v>130</v>
      </c>
      <c r="D18" s="120"/>
    </row>
    <row r="19" spans="1:8">
      <c r="A19" s="39"/>
      <c r="B19" s="39"/>
      <c r="C19" s="39"/>
      <c r="D19" s="120"/>
    </row>
    <row r="20" spans="1:8">
      <c r="A20" s="175" t="s">
        <v>131</v>
      </c>
      <c r="B20" s="79" t="s">
        <v>132</v>
      </c>
      <c r="C20" s="79" t="s">
        <v>119</v>
      </c>
      <c r="D20" s="124"/>
    </row>
    <row r="21" spans="1:8">
      <c r="A21" s="181" t="s">
        <v>133</v>
      </c>
      <c r="B21" s="182">
        <f>B18*B14*B5*2080+B18*B14*B9*1040</f>
        <v>328619.1999999999</v>
      </c>
      <c r="C21" s="183" t="s">
        <v>134</v>
      </c>
      <c r="D21" s="124"/>
    </row>
    <row r="22" spans="1:8">
      <c r="A22" s="181" t="s">
        <v>135</v>
      </c>
      <c r="B22" s="182">
        <f>B18*B14*B6*2080+B18*B14*B10*1040</f>
        <v>923686.39999999991</v>
      </c>
      <c r="C22" s="183" t="s">
        <v>134</v>
      </c>
      <c r="D22" s="120"/>
    </row>
    <row r="23" spans="1:8">
      <c r="A23" s="125"/>
      <c r="B23" s="125"/>
      <c r="C23" s="125"/>
      <c r="D23" s="126"/>
    </row>
    <row r="24" spans="1:8">
      <c r="A24" s="184" t="s">
        <v>136</v>
      </c>
      <c r="B24" s="185" t="s">
        <v>118</v>
      </c>
      <c r="C24" s="185" t="s">
        <v>119</v>
      </c>
      <c r="D24" s="120"/>
    </row>
    <row r="25" spans="1:8">
      <c r="A25" s="181" t="s">
        <v>137</v>
      </c>
      <c r="B25" s="189">
        <f>'Direct Costs'!F27</f>
        <v>4032</v>
      </c>
      <c r="C25" s="186" t="s">
        <v>134</v>
      </c>
      <c r="D25" s="120"/>
    </row>
    <row r="26" spans="1:8">
      <c r="A26" s="181" t="s">
        <v>138</v>
      </c>
      <c r="B26" s="189">
        <f>'Direct Costs'!E27</f>
        <v>1056</v>
      </c>
      <c r="C26" s="186" t="s">
        <v>134</v>
      </c>
      <c r="D26" s="120"/>
    </row>
    <row r="28" spans="1:8">
      <c r="A28" s="184" t="s">
        <v>139</v>
      </c>
      <c r="B28" s="185" t="s">
        <v>132</v>
      </c>
      <c r="C28" s="185" t="s">
        <v>119</v>
      </c>
      <c r="D28" s="120"/>
    </row>
    <row r="29" spans="1:8">
      <c r="A29" s="181" t="s">
        <v>133</v>
      </c>
      <c r="B29" s="182">
        <f>B18*B14*B25+(B26/2)*B18*B14</f>
        <v>38942.400000000001</v>
      </c>
      <c r="C29" s="183" t="s">
        <v>134</v>
      </c>
      <c r="D29" s="120"/>
    </row>
    <row r="30" spans="1:8">
      <c r="A30" s="181" t="s">
        <v>135</v>
      </c>
      <c r="B30" s="182">
        <f>B18*B14*B25+(B26/2)*B18*B14</f>
        <v>38942.400000000001</v>
      </c>
      <c r="C30" s="183" t="s">
        <v>134</v>
      </c>
      <c r="D30" s="120"/>
    </row>
    <row r="32" spans="1:8">
      <c r="A32" s="184" t="s">
        <v>140</v>
      </c>
      <c r="B32" s="185" t="s">
        <v>132</v>
      </c>
      <c r="C32" s="185" t="s">
        <v>119</v>
      </c>
      <c r="D32" s="120"/>
    </row>
    <row r="33" spans="1:4">
      <c r="A33" s="181" t="s">
        <v>133</v>
      </c>
      <c r="B33" s="187">
        <f>B29+B21</f>
        <v>367561.59999999992</v>
      </c>
      <c r="C33" s="188" t="s">
        <v>134</v>
      </c>
      <c r="D33" s="120"/>
    </row>
    <row r="34" spans="1:4">
      <c r="A34" s="181" t="s">
        <v>135</v>
      </c>
      <c r="B34" s="187">
        <f>B30+B22</f>
        <v>962628.79999999993</v>
      </c>
      <c r="C34" s="188" t="s">
        <v>134</v>
      </c>
      <c r="D34" s="120"/>
    </row>
  </sheetData>
  <sheetProtection algorithmName="SHA-512" hashValue="xeUBDJhJ0XoWC2rDV0wBcXa2/3yK2f8auq665G5MT4Yw9uDEMRLl0ZrbhQalCEYtyiNtw8+m+vj5GlTvGa/i2w==" saltValue="a8bJNm3iWOFlIWR0NS6yAQ==" spinCount="100000" sheet="1" objects="1" scenarios="1"/>
  <mergeCells count="3">
    <mergeCell ref="A2:C2"/>
    <mergeCell ref="A1:D1"/>
    <mergeCell ref="G16:Q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485A0-1A17-4BCB-A96F-858E6A09FC72}">
  <sheetPr codeName="Sheet7">
    <tabColor theme="7"/>
  </sheetPr>
  <dimension ref="A1:L25"/>
  <sheetViews>
    <sheetView view="pageBreakPreview" zoomScaleNormal="100" zoomScaleSheetLayoutView="100" workbookViewId="0">
      <selection activeCell="C12" sqref="C12"/>
    </sheetView>
  </sheetViews>
  <sheetFormatPr defaultRowHeight="14.45"/>
  <sheetData>
    <row r="1" spans="1:12">
      <c r="A1" s="39"/>
      <c r="B1" s="39"/>
      <c r="C1" s="39"/>
      <c r="D1" s="39"/>
      <c r="E1" s="39"/>
      <c r="F1" s="39"/>
      <c r="G1" s="39"/>
      <c r="H1" s="39"/>
      <c r="I1" s="39"/>
      <c r="J1" s="39"/>
      <c r="K1" s="39"/>
      <c r="L1" s="39"/>
    </row>
    <row r="2" spans="1:12">
      <c r="A2" s="39"/>
      <c r="B2" s="39"/>
      <c r="C2" s="39"/>
      <c r="D2" s="39"/>
      <c r="E2" s="39"/>
      <c r="F2" s="39"/>
      <c r="G2" s="39"/>
      <c r="H2" s="39"/>
      <c r="I2" s="39"/>
      <c r="J2" s="39"/>
      <c r="K2" s="39"/>
      <c r="L2" s="39"/>
    </row>
    <row r="3" spans="1:12">
      <c r="A3" s="39"/>
      <c r="B3" s="39"/>
      <c r="C3" s="39"/>
      <c r="D3" s="39"/>
      <c r="E3" s="39"/>
      <c r="F3" s="39"/>
      <c r="G3" s="39"/>
      <c r="H3" s="39"/>
      <c r="I3" s="39"/>
      <c r="J3" s="39"/>
      <c r="K3" s="39"/>
      <c r="L3" s="39"/>
    </row>
    <row r="4" spans="1:12">
      <c r="A4" s="39"/>
      <c r="B4" s="39"/>
      <c r="C4" s="39"/>
      <c r="D4" s="39"/>
      <c r="E4" s="39"/>
      <c r="F4" s="39"/>
      <c r="G4" s="39"/>
      <c r="H4" s="39"/>
      <c r="I4" s="39"/>
      <c r="J4" s="39"/>
      <c r="K4" s="39"/>
      <c r="L4" s="39"/>
    </row>
    <row r="5" spans="1:12">
      <c r="A5" s="39"/>
      <c r="B5" s="39"/>
      <c r="C5" s="39"/>
      <c r="D5" s="39"/>
      <c r="E5" s="39"/>
      <c r="F5" s="39"/>
      <c r="G5" s="39"/>
      <c r="H5" s="39"/>
      <c r="I5" s="39"/>
      <c r="J5" s="39"/>
      <c r="K5" s="39"/>
      <c r="L5" s="39"/>
    </row>
    <row r="6" spans="1:12">
      <c r="A6" s="39"/>
      <c r="B6" s="39"/>
      <c r="C6" s="39"/>
      <c r="D6" s="39"/>
      <c r="E6" s="39"/>
      <c r="F6" s="39"/>
      <c r="G6" s="39"/>
      <c r="H6" s="39"/>
      <c r="I6" s="39"/>
      <c r="J6" s="39"/>
      <c r="K6" s="39"/>
      <c r="L6" s="39"/>
    </row>
    <row r="7" spans="1:12">
      <c r="A7" s="39"/>
      <c r="B7" s="39"/>
      <c r="C7" s="39"/>
      <c r="D7" s="39"/>
      <c r="E7" s="39"/>
      <c r="F7" s="39"/>
      <c r="G7" s="39"/>
      <c r="H7" s="39"/>
      <c r="I7" s="39"/>
      <c r="J7" s="39"/>
      <c r="K7" s="39"/>
      <c r="L7" s="39"/>
    </row>
    <row r="8" spans="1:12">
      <c r="A8" s="39"/>
      <c r="B8" s="39"/>
      <c r="C8" s="39"/>
      <c r="D8" s="39"/>
      <c r="E8" s="39"/>
      <c r="F8" s="39"/>
      <c r="G8" s="39"/>
      <c r="H8" s="39"/>
      <c r="I8" s="39"/>
      <c r="J8" s="39"/>
      <c r="K8" s="39"/>
      <c r="L8" s="39"/>
    </row>
    <row r="9" spans="1:12">
      <c r="A9" s="39"/>
      <c r="B9" s="39"/>
      <c r="C9" s="39"/>
      <c r="D9" s="39"/>
      <c r="E9" s="39"/>
      <c r="F9" s="39"/>
      <c r="G9" s="39"/>
      <c r="H9" s="39"/>
      <c r="I9" s="39"/>
      <c r="J9" s="39"/>
      <c r="K9" s="39"/>
      <c r="L9" s="39"/>
    </row>
    <row r="10" spans="1:12">
      <c r="A10" s="39"/>
      <c r="B10" s="39"/>
      <c r="C10" s="39"/>
      <c r="D10" s="39"/>
      <c r="E10" s="39"/>
      <c r="F10" s="39"/>
      <c r="G10" s="39"/>
      <c r="H10" s="39"/>
      <c r="I10" s="39"/>
      <c r="J10" s="39"/>
      <c r="K10" s="39"/>
      <c r="L10" s="39"/>
    </row>
    <row r="11" spans="1:12">
      <c r="A11" s="39"/>
      <c r="B11" s="39"/>
      <c r="C11" s="39"/>
      <c r="D11" s="39"/>
      <c r="E11" s="39"/>
      <c r="F11" s="39"/>
      <c r="G11" s="39"/>
      <c r="H11" s="39"/>
      <c r="I11" s="39"/>
      <c r="J11" s="39"/>
      <c r="K11" s="39"/>
      <c r="L11" s="39"/>
    </row>
    <row r="12" spans="1:12" ht="45.95">
      <c r="A12" s="39"/>
      <c r="B12" s="39"/>
      <c r="C12" s="43" t="s">
        <v>141</v>
      </c>
      <c r="D12" s="44"/>
      <c r="E12" s="44"/>
      <c r="F12" s="44"/>
      <c r="G12" s="44"/>
      <c r="H12" s="44"/>
      <c r="I12" s="44"/>
      <c r="J12" s="44"/>
      <c r="K12" s="39"/>
      <c r="L12" s="39"/>
    </row>
    <row r="13" spans="1:12">
      <c r="A13" s="39"/>
      <c r="B13" s="39"/>
      <c r="C13" s="44"/>
      <c r="D13" s="44"/>
      <c r="E13" s="44"/>
      <c r="F13" s="44"/>
      <c r="G13" s="44"/>
      <c r="H13" s="44"/>
      <c r="I13" s="44"/>
      <c r="J13" s="44"/>
      <c r="K13" s="39"/>
      <c r="L13" s="39"/>
    </row>
    <row r="14" spans="1:12" ht="45.95">
      <c r="A14" s="39"/>
      <c r="B14" s="39"/>
      <c r="C14" s="45" t="s">
        <v>142</v>
      </c>
      <c r="D14" s="44"/>
      <c r="E14" s="44"/>
      <c r="F14" s="44"/>
      <c r="G14" s="44"/>
      <c r="H14" s="44"/>
      <c r="I14" s="44"/>
      <c r="J14" s="44"/>
      <c r="K14" s="39"/>
      <c r="L14" s="39"/>
    </row>
    <row r="15" spans="1:12">
      <c r="A15" s="39"/>
      <c r="B15" s="39"/>
      <c r="C15" s="39"/>
      <c r="D15" s="39"/>
      <c r="E15" s="39"/>
      <c r="F15" s="39"/>
      <c r="G15" s="39"/>
      <c r="H15" s="39"/>
      <c r="I15" s="39"/>
      <c r="J15" s="39"/>
      <c r="K15" s="39"/>
      <c r="L15" s="39"/>
    </row>
    <row r="16" spans="1:12">
      <c r="A16" s="39"/>
      <c r="B16" s="39"/>
      <c r="C16" s="39"/>
      <c r="D16" s="39"/>
      <c r="E16" s="39"/>
      <c r="F16" s="39"/>
      <c r="G16" s="39"/>
      <c r="H16" s="39"/>
      <c r="I16" s="39"/>
      <c r="J16" s="39"/>
      <c r="K16" s="39"/>
      <c r="L16" s="39"/>
    </row>
    <row r="17" spans="1:12">
      <c r="A17" s="39"/>
      <c r="B17" s="39"/>
      <c r="C17" s="39"/>
      <c r="D17" s="39"/>
      <c r="E17" s="39"/>
      <c r="F17" s="39"/>
      <c r="G17" s="39"/>
      <c r="H17" s="39"/>
      <c r="I17" s="39"/>
      <c r="J17" s="39"/>
      <c r="K17" s="39"/>
      <c r="L17" s="39"/>
    </row>
    <row r="18" spans="1:12">
      <c r="A18" s="39"/>
      <c r="B18" s="39"/>
      <c r="C18" s="39"/>
      <c r="D18" s="39"/>
      <c r="E18" s="39"/>
      <c r="F18" s="39"/>
      <c r="G18" s="39"/>
      <c r="H18" s="39"/>
      <c r="I18" s="39"/>
      <c r="J18" s="39"/>
      <c r="K18" s="39"/>
      <c r="L18" s="39"/>
    </row>
    <row r="19" spans="1:12">
      <c r="A19" s="39"/>
      <c r="B19" s="39"/>
      <c r="C19" s="39"/>
      <c r="D19" s="39"/>
      <c r="E19" s="39"/>
      <c r="F19" s="39"/>
      <c r="G19" s="39"/>
      <c r="H19" s="39"/>
      <c r="I19" s="39"/>
      <c r="J19" s="39"/>
      <c r="K19" s="39"/>
      <c r="L19" s="39"/>
    </row>
    <row r="20" spans="1:12">
      <c r="A20" s="39"/>
      <c r="B20" s="39"/>
      <c r="C20" s="39"/>
      <c r="D20" s="39"/>
      <c r="E20" s="39"/>
      <c r="F20" s="39"/>
      <c r="G20" s="39"/>
      <c r="H20" s="39"/>
      <c r="I20" s="39"/>
      <c r="J20" s="39"/>
      <c r="K20" s="39"/>
      <c r="L20" s="39"/>
    </row>
    <row r="21" spans="1:12">
      <c r="A21" s="39"/>
      <c r="B21" s="39"/>
      <c r="C21" s="39"/>
      <c r="D21" s="39"/>
      <c r="E21" s="39"/>
      <c r="F21" s="39"/>
      <c r="G21" s="39"/>
      <c r="H21" s="39"/>
      <c r="I21" s="39"/>
      <c r="J21" s="39"/>
      <c r="K21" s="39"/>
      <c r="L21" s="39"/>
    </row>
    <row r="22" spans="1:12">
      <c r="A22" s="39"/>
      <c r="B22" s="39"/>
      <c r="C22" s="39"/>
      <c r="D22" s="39"/>
      <c r="E22" s="39"/>
      <c r="F22" s="39"/>
      <c r="G22" s="39"/>
      <c r="H22" s="39"/>
      <c r="I22" s="39"/>
      <c r="J22" s="39"/>
      <c r="K22" s="39"/>
      <c r="L22" s="39"/>
    </row>
    <row r="23" spans="1:12">
      <c r="A23" s="39"/>
      <c r="B23" s="39"/>
      <c r="C23" s="39"/>
      <c r="D23" s="39"/>
      <c r="E23" s="39"/>
      <c r="F23" s="39"/>
      <c r="G23" s="39"/>
      <c r="H23" s="39"/>
      <c r="I23" s="39"/>
      <c r="J23" s="39"/>
      <c r="K23" s="39"/>
      <c r="L23" s="39"/>
    </row>
    <row r="24" spans="1:12">
      <c r="A24" s="39"/>
      <c r="B24" s="39"/>
      <c r="C24" s="39"/>
      <c r="D24" s="39"/>
      <c r="E24" s="39"/>
      <c r="F24" s="39"/>
      <c r="G24" s="39"/>
      <c r="H24" s="39"/>
      <c r="I24" s="39"/>
      <c r="J24" s="39"/>
      <c r="K24" s="39"/>
      <c r="L24" s="39"/>
    </row>
    <row r="25" spans="1:12">
      <c r="A25" s="39"/>
      <c r="B25" s="39"/>
      <c r="C25" s="39"/>
      <c r="D25" s="39"/>
      <c r="E25" s="39"/>
      <c r="F25" s="39"/>
      <c r="G25" s="39"/>
      <c r="H25" s="39"/>
      <c r="I25" s="39"/>
      <c r="J25" s="39"/>
      <c r="K25" s="39"/>
      <c r="L25" s="39"/>
    </row>
  </sheetData>
  <pageMargins left="0.7" right="0.7" top="0.75" bottom="0.75" header="0.3" footer="0.3"/>
  <pageSetup scale="81" orientation="landscape" horizont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2240-060B-4A30-A6C2-09B3367BE6E3}">
  <sheetPr codeName="Sheet8">
    <tabColor rgb="FF00B050"/>
  </sheetPr>
  <dimension ref="A1:H24"/>
  <sheetViews>
    <sheetView zoomScaleNormal="100" zoomScaleSheetLayoutView="115" workbookViewId="0">
      <selection activeCell="D17" sqref="D17"/>
    </sheetView>
  </sheetViews>
  <sheetFormatPr defaultRowHeight="14.45"/>
  <cols>
    <col min="2" max="2" width="9.140625" style="2"/>
    <col min="3" max="3" width="33.85546875" style="2" customWidth="1"/>
    <col min="4" max="4" width="19.85546875" style="2" customWidth="1"/>
    <col min="5" max="5" width="10.85546875" customWidth="1"/>
    <col min="7" max="7" width="10.42578125" customWidth="1"/>
    <col min="8" max="8" width="10.5703125" bestFit="1" customWidth="1"/>
    <col min="9" max="9" width="10.140625" customWidth="1"/>
    <col min="10" max="10" width="10.42578125" customWidth="1"/>
  </cols>
  <sheetData>
    <row r="1" spans="1:8" ht="18.600000000000001">
      <c r="A1" s="244" t="s">
        <v>143</v>
      </c>
      <c r="B1" s="245"/>
      <c r="C1" s="245"/>
      <c r="D1" s="245"/>
      <c r="E1" s="245"/>
      <c r="F1" s="246"/>
      <c r="G1" s="118"/>
    </row>
    <row r="2" spans="1:8" ht="18.600000000000001">
      <c r="A2" s="76"/>
      <c r="B2" s="148"/>
      <c r="C2" s="148"/>
      <c r="D2" s="148"/>
      <c r="E2" s="148"/>
      <c r="F2" s="149"/>
      <c r="G2" s="119"/>
    </row>
    <row r="3" spans="1:8">
      <c r="A3" s="76"/>
      <c r="B3" s="82"/>
      <c r="C3" s="82"/>
      <c r="D3" s="83"/>
      <c r="E3" s="83"/>
      <c r="F3" s="150"/>
      <c r="H3" s="39"/>
    </row>
    <row r="4" spans="1:8">
      <c r="A4" s="76"/>
      <c r="B4" s="242"/>
      <c r="C4" s="243"/>
      <c r="D4" s="79" t="s">
        <v>144</v>
      </c>
      <c r="E4" s="75" t="s">
        <v>119</v>
      </c>
      <c r="F4" s="151"/>
    </row>
    <row r="5" spans="1:8">
      <c r="A5" s="76"/>
      <c r="B5" s="1">
        <v>1</v>
      </c>
      <c r="C5" s="1" t="s">
        <v>145</v>
      </c>
      <c r="D5" s="84"/>
      <c r="E5" s="190" t="s">
        <v>146</v>
      </c>
      <c r="F5" s="152"/>
    </row>
    <row r="6" spans="1:8">
      <c r="A6" s="76"/>
      <c r="B6" s="52"/>
      <c r="C6" s="52"/>
      <c r="D6" s="52"/>
      <c r="E6" s="39"/>
      <c r="F6" s="152"/>
    </row>
    <row r="7" spans="1:8">
      <c r="A7" s="76"/>
      <c r="B7" s="242" t="s">
        <v>147</v>
      </c>
      <c r="C7" s="243"/>
      <c r="D7" s="79" t="s">
        <v>148</v>
      </c>
      <c r="E7" s="75" t="s">
        <v>119</v>
      </c>
      <c r="F7" s="153"/>
    </row>
    <row r="8" spans="1:8">
      <c r="A8" s="76"/>
      <c r="B8" s="1">
        <v>2</v>
      </c>
      <c r="C8" s="1" t="s">
        <v>149</v>
      </c>
      <c r="D8" s="84"/>
      <c r="E8" s="190" t="s">
        <v>134</v>
      </c>
      <c r="F8" s="153"/>
      <c r="H8" s="74"/>
    </row>
    <row r="9" spans="1:8">
      <c r="A9" s="76"/>
      <c r="B9" s="1">
        <v>3</v>
      </c>
      <c r="C9" s="1" t="s">
        <v>150</v>
      </c>
      <c r="D9" s="84"/>
      <c r="E9" s="190" t="s">
        <v>134</v>
      </c>
      <c r="F9" s="152"/>
      <c r="H9" s="74"/>
    </row>
    <row r="10" spans="1:8">
      <c r="A10" s="76"/>
      <c r="B10" s="52"/>
      <c r="C10" s="52"/>
      <c r="D10" s="52"/>
      <c r="E10" s="39"/>
      <c r="F10" s="152"/>
    </row>
    <row r="11" spans="1:8">
      <c r="A11" s="76"/>
      <c r="B11" s="242" t="s">
        <v>151</v>
      </c>
      <c r="C11" s="243"/>
      <c r="D11" s="79" t="s">
        <v>152</v>
      </c>
      <c r="E11" s="79" t="s">
        <v>119</v>
      </c>
      <c r="F11" s="152"/>
    </row>
    <row r="12" spans="1:8">
      <c r="A12" s="76"/>
      <c r="B12" s="1">
        <v>4</v>
      </c>
      <c r="C12" s="1" t="s">
        <v>153</v>
      </c>
      <c r="D12" s="84"/>
      <c r="E12" s="190" t="s">
        <v>154</v>
      </c>
      <c r="F12" s="152"/>
      <c r="H12" s="69"/>
    </row>
    <row r="13" spans="1:8">
      <c r="A13" s="76"/>
      <c r="B13" s="1">
        <v>5</v>
      </c>
      <c r="C13" s="1" t="s">
        <v>155</v>
      </c>
      <c r="D13" s="84"/>
      <c r="E13" s="190" t="s">
        <v>154</v>
      </c>
      <c r="F13" s="152"/>
      <c r="H13" s="69"/>
    </row>
    <row r="14" spans="1:8">
      <c r="A14" s="76"/>
      <c r="B14" s="52"/>
      <c r="C14" s="52"/>
      <c r="D14" s="52"/>
      <c r="E14" s="39"/>
      <c r="F14" s="152"/>
    </row>
    <row r="15" spans="1:8">
      <c r="A15" s="76"/>
      <c r="B15" s="242" t="s">
        <v>156</v>
      </c>
      <c r="C15" s="243"/>
      <c r="D15" s="79" t="s">
        <v>152</v>
      </c>
      <c r="E15" s="79" t="s">
        <v>119</v>
      </c>
      <c r="F15" s="152"/>
    </row>
    <row r="16" spans="1:8">
      <c r="A16" s="76"/>
      <c r="B16" s="1">
        <v>6</v>
      </c>
      <c r="C16" s="1" t="s">
        <v>153</v>
      </c>
      <c r="D16" s="84"/>
      <c r="E16" s="190" t="s">
        <v>154</v>
      </c>
      <c r="F16" s="152"/>
    </row>
    <row r="17" spans="1:6">
      <c r="A17" s="76"/>
      <c r="B17" s="1">
        <v>7</v>
      </c>
      <c r="C17" s="1" t="s">
        <v>155</v>
      </c>
      <c r="D17" s="84"/>
      <c r="E17" s="190" t="s">
        <v>154</v>
      </c>
      <c r="F17" s="152"/>
    </row>
    <row r="18" spans="1:6">
      <c r="A18" s="76"/>
      <c r="B18" s="52"/>
      <c r="C18" s="52"/>
      <c r="D18" s="52"/>
      <c r="E18" s="39"/>
      <c r="F18" s="152"/>
    </row>
    <row r="19" spans="1:6">
      <c r="A19" s="76"/>
      <c r="B19" s="52"/>
      <c r="C19" s="52"/>
      <c r="D19" s="52"/>
      <c r="E19" s="39"/>
      <c r="F19" s="152"/>
    </row>
    <row r="20" spans="1:6">
      <c r="A20" s="76"/>
      <c r="B20" s="154" t="s">
        <v>157</v>
      </c>
      <c r="C20" s="52"/>
      <c r="D20" s="52"/>
      <c r="E20" s="39"/>
      <c r="F20" s="152"/>
    </row>
    <row r="21" spans="1:6">
      <c r="A21" s="76"/>
      <c r="B21" s="242"/>
      <c r="C21" s="243"/>
      <c r="D21" s="79" t="s">
        <v>148</v>
      </c>
      <c r="E21" s="75" t="s">
        <v>119</v>
      </c>
      <c r="F21" s="152"/>
    </row>
    <row r="22" spans="1:6">
      <c r="A22" s="76"/>
      <c r="B22" s="1"/>
      <c r="C22" s="143" t="s">
        <v>158</v>
      </c>
      <c r="D22" s="144"/>
      <c r="E22" s="191" t="s">
        <v>134</v>
      </c>
      <c r="F22" s="152"/>
    </row>
    <row r="23" spans="1:6">
      <c r="A23" s="76"/>
      <c r="B23" s="1"/>
      <c r="C23" s="143" t="s">
        <v>159</v>
      </c>
      <c r="D23" s="144"/>
      <c r="E23" s="191" t="s">
        <v>134</v>
      </c>
      <c r="F23" s="152"/>
    </row>
    <row r="24" spans="1:6">
      <c r="A24" s="155"/>
      <c r="B24" s="82"/>
      <c r="C24" s="82"/>
      <c r="D24" s="82"/>
      <c r="E24" s="156"/>
      <c r="F24" s="157"/>
    </row>
  </sheetData>
  <mergeCells count="6">
    <mergeCell ref="B21:C21"/>
    <mergeCell ref="A1:F1"/>
    <mergeCell ref="B4:C4"/>
    <mergeCell ref="B15:C15"/>
    <mergeCell ref="B11:C11"/>
    <mergeCell ref="B7:C7"/>
  </mergeCells>
  <pageMargins left="0.7" right="0.7" top="0.75" bottom="0.75" header="0.3" footer="0.3"/>
  <pageSetup scale="81" orientation="portrait" horizont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155F5-5D42-4B0C-AAED-B28A1A530B5B}">
  <sheetPr codeName="Sheet9"/>
  <dimension ref="A1:W32"/>
  <sheetViews>
    <sheetView topLeftCell="A5" zoomScale="115" zoomScaleNormal="115" zoomScaleSheetLayoutView="100" workbookViewId="0">
      <selection activeCell="E5" sqref="E5"/>
    </sheetView>
  </sheetViews>
  <sheetFormatPr defaultRowHeight="14.45"/>
  <cols>
    <col min="1" max="1" width="3.140625" customWidth="1"/>
    <col min="2" max="2" width="4.85546875" customWidth="1"/>
    <col min="5" max="5" width="30.140625" customWidth="1"/>
    <col min="6" max="6" width="20.140625" customWidth="1"/>
    <col min="10" max="10" width="19.85546875" customWidth="1"/>
    <col min="11" max="11" width="12.140625" bestFit="1" customWidth="1"/>
    <col min="17" max="17" width="16.140625" bestFit="1" customWidth="1"/>
  </cols>
  <sheetData>
    <row r="1" spans="1:23">
      <c r="A1" s="39"/>
      <c r="B1" s="39"/>
      <c r="C1" s="39"/>
      <c r="D1" s="39"/>
      <c r="E1" s="39"/>
      <c r="F1" s="39"/>
      <c r="G1" s="39"/>
      <c r="H1" s="39"/>
    </row>
    <row r="2" spans="1:23" ht="23.45">
      <c r="A2" s="247" t="s">
        <v>160</v>
      </c>
      <c r="B2" s="247"/>
      <c r="C2" s="247"/>
      <c r="D2" s="247"/>
      <c r="E2" s="247"/>
      <c r="F2" s="247"/>
      <c r="G2" s="247"/>
      <c r="H2" s="247"/>
    </row>
    <row r="3" spans="1:23" ht="21">
      <c r="A3" s="248" t="s">
        <v>161</v>
      </c>
      <c r="B3" s="248"/>
      <c r="C3" s="248"/>
      <c r="D3" s="248"/>
      <c r="E3" s="248"/>
      <c r="F3" s="248"/>
      <c r="G3" s="248"/>
      <c r="H3" s="248"/>
    </row>
    <row r="4" spans="1:23" ht="21">
      <c r="A4" s="248" t="s">
        <v>162</v>
      </c>
      <c r="B4" s="248"/>
      <c r="C4" s="248"/>
      <c r="D4" s="248"/>
      <c r="E4" s="248"/>
      <c r="F4" s="248"/>
      <c r="G4" s="248"/>
      <c r="H4" s="248"/>
    </row>
    <row r="5" spans="1:23">
      <c r="A5" s="39"/>
      <c r="B5" s="39"/>
      <c r="C5" s="39"/>
      <c r="D5" s="39"/>
      <c r="E5" s="39"/>
      <c r="F5" s="39"/>
      <c r="G5" s="39"/>
      <c r="H5" s="39"/>
    </row>
    <row r="6" spans="1:23">
      <c r="A6" s="39"/>
      <c r="B6" s="39" t="s">
        <v>163</v>
      </c>
      <c r="C6" s="39"/>
      <c r="D6" s="39"/>
      <c r="E6" s="39"/>
      <c r="F6" s="39"/>
      <c r="G6" s="39"/>
      <c r="H6" s="39"/>
    </row>
    <row r="7" spans="1:23" ht="14.45" customHeight="1">
      <c r="A7" s="39"/>
      <c r="B7" s="39"/>
      <c r="C7" s="39" t="s">
        <v>164</v>
      </c>
      <c r="D7" s="39"/>
      <c r="E7" s="39"/>
      <c r="F7" s="132">
        <f>Bid!D5</f>
        <v>0</v>
      </c>
      <c r="G7" s="39" t="s">
        <v>146</v>
      </c>
      <c r="H7" s="39"/>
      <c r="J7" s="78"/>
      <c r="K7" s="78"/>
      <c r="L7" s="78"/>
      <c r="M7" s="78"/>
      <c r="N7" s="78"/>
      <c r="O7" s="78"/>
      <c r="P7" s="78"/>
      <c r="Q7" s="78"/>
      <c r="R7" s="78"/>
      <c r="S7" s="78"/>
      <c r="T7" s="78"/>
      <c r="U7" s="78"/>
      <c r="V7" s="78"/>
      <c r="W7" s="78"/>
    </row>
    <row r="8" spans="1:23">
      <c r="A8" s="39"/>
      <c r="B8" s="39"/>
      <c r="C8" s="39" t="s">
        <v>165</v>
      </c>
      <c r="D8" s="39"/>
      <c r="E8" s="39"/>
      <c r="F8" s="136">
        <f>SUM(Bid!D8:D9)</f>
        <v>0</v>
      </c>
      <c r="G8" s="134" t="s">
        <v>134</v>
      </c>
      <c r="H8" s="39"/>
      <c r="J8" s="78"/>
      <c r="K8" s="78"/>
      <c r="L8" s="78"/>
      <c r="M8" s="78"/>
      <c r="N8" s="78"/>
      <c r="O8" s="78"/>
      <c r="P8" s="78"/>
      <c r="Q8" s="138"/>
      <c r="R8" s="78"/>
      <c r="S8" s="78"/>
      <c r="T8" s="78"/>
      <c r="U8" s="78"/>
      <c r="V8" s="78"/>
      <c r="W8" s="78"/>
    </row>
    <row r="9" spans="1:23">
      <c r="A9" s="39"/>
      <c r="B9" s="39"/>
      <c r="C9" s="39"/>
      <c r="D9" s="39"/>
      <c r="E9" s="39"/>
      <c r="F9" s="192"/>
      <c r="G9" s="134"/>
      <c r="H9" s="39"/>
      <c r="J9" s="78"/>
      <c r="K9" s="78"/>
      <c r="L9" s="78"/>
      <c r="M9" s="78"/>
      <c r="N9" s="78"/>
      <c r="O9" s="78"/>
      <c r="P9" s="78"/>
      <c r="Q9" s="138"/>
      <c r="R9" s="78"/>
      <c r="S9" s="78"/>
      <c r="T9" s="78"/>
      <c r="U9" s="78"/>
      <c r="V9" s="78"/>
      <c r="W9" s="78"/>
    </row>
    <row r="10" spans="1:23">
      <c r="A10" s="39"/>
      <c r="B10" s="39"/>
      <c r="C10" s="39" t="s">
        <v>166</v>
      </c>
      <c r="D10" s="39"/>
      <c r="E10" s="39"/>
      <c r="F10" s="133">
        <f>Bid!D12*2080*Assumptions!F5*Assumptions!D5</f>
        <v>0</v>
      </c>
      <c r="G10" s="134" t="s">
        <v>134</v>
      </c>
      <c r="H10" s="39"/>
      <c r="K10" s="78"/>
      <c r="L10" s="78"/>
      <c r="M10" s="78"/>
      <c r="N10" s="78"/>
      <c r="O10" s="78"/>
      <c r="P10" s="78"/>
      <c r="Q10" s="78"/>
      <c r="R10" s="78"/>
      <c r="S10" s="78"/>
      <c r="T10" s="78"/>
      <c r="U10" s="78"/>
      <c r="V10" s="78"/>
      <c r="W10" s="78"/>
    </row>
    <row r="11" spans="1:23">
      <c r="A11" s="39"/>
      <c r="B11" s="39"/>
      <c r="C11" s="39" t="s">
        <v>167</v>
      </c>
      <c r="D11" s="39"/>
      <c r="E11" s="39"/>
      <c r="F11" s="133">
        <f>Bid!D12*2080*Assumptions!G5*Assumptions!D5</f>
        <v>0</v>
      </c>
      <c r="G11" s="134" t="s">
        <v>134</v>
      </c>
      <c r="H11" s="39"/>
      <c r="J11" s="135"/>
      <c r="K11" s="78"/>
      <c r="L11" s="78"/>
      <c r="M11" s="78"/>
      <c r="N11" s="78"/>
      <c r="O11" s="78"/>
      <c r="P11" s="78"/>
      <c r="Q11" s="78"/>
      <c r="R11" s="78"/>
      <c r="S11" s="78"/>
      <c r="T11" s="78"/>
      <c r="U11" s="78"/>
      <c r="V11" s="78"/>
      <c r="W11" s="78"/>
    </row>
    <row r="12" spans="1:23">
      <c r="A12" s="39"/>
      <c r="B12" s="39"/>
      <c r="C12" s="39" t="s">
        <v>168</v>
      </c>
      <c r="D12" s="39"/>
      <c r="E12" s="39"/>
      <c r="F12" s="133">
        <f>Bid!D13*2080*Assumptions!B5*Assumptions!D5</f>
        <v>0</v>
      </c>
      <c r="G12" s="134" t="s">
        <v>134</v>
      </c>
      <c r="H12" s="39"/>
      <c r="K12" s="78"/>
      <c r="L12" s="78"/>
      <c r="M12" s="78"/>
      <c r="N12" s="78"/>
      <c r="O12" s="78"/>
      <c r="P12" s="78"/>
      <c r="Q12" s="78"/>
      <c r="R12" s="78"/>
      <c r="S12" s="78"/>
      <c r="T12" s="78"/>
      <c r="U12" s="78"/>
      <c r="V12" s="78"/>
      <c r="W12" s="78"/>
    </row>
    <row r="13" spans="1:23">
      <c r="A13" s="39"/>
      <c r="B13" s="39"/>
      <c r="C13" s="39" t="s">
        <v>169</v>
      </c>
      <c r="D13" s="39"/>
      <c r="E13" s="39"/>
      <c r="F13" s="133">
        <f>Bid!D13*2080*Assumptions!C5*Assumptions!D5</f>
        <v>0</v>
      </c>
      <c r="G13" s="134" t="s">
        <v>134</v>
      </c>
      <c r="H13" s="39"/>
      <c r="J13" s="135"/>
      <c r="K13" s="78"/>
      <c r="L13" s="78"/>
      <c r="M13" s="78"/>
      <c r="N13" s="78"/>
      <c r="O13" s="78"/>
      <c r="P13" s="78"/>
      <c r="Q13" s="78"/>
      <c r="R13" s="78"/>
      <c r="S13" s="78"/>
      <c r="T13" s="78"/>
      <c r="U13" s="78"/>
      <c r="V13" s="78"/>
      <c r="W13" s="78"/>
    </row>
    <row r="14" spans="1:23">
      <c r="A14" s="39"/>
      <c r="B14" s="39"/>
      <c r="C14" s="39"/>
      <c r="D14" s="39"/>
      <c r="E14" s="39"/>
      <c r="F14" s="145"/>
      <c r="G14" s="134"/>
      <c r="H14" s="39"/>
      <c r="J14" s="135"/>
      <c r="K14" s="78"/>
      <c r="L14" s="78"/>
      <c r="M14" s="78"/>
      <c r="N14" s="78"/>
      <c r="O14" s="78"/>
      <c r="P14" s="78"/>
      <c r="Q14" s="78"/>
      <c r="R14" s="78"/>
      <c r="S14" s="78"/>
      <c r="T14" s="78"/>
      <c r="U14" s="78"/>
      <c r="V14" s="78"/>
      <c r="W14" s="78"/>
    </row>
    <row r="15" spans="1:23">
      <c r="A15" s="39"/>
      <c r="B15" s="39"/>
      <c r="C15" s="39" t="s">
        <v>170</v>
      </c>
      <c r="D15" s="39"/>
      <c r="E15" s="39"/>
      <c r="F15" s="133">
        <f>SUM('Direct Costs'!E24:E26)*Bid!D16</f>
        <v>0</v>
      </c>
      <c r="G15" s="134" t="s">
        <v>134</v>
      </c>
      <c r="H15" s="39"/>
      <c r="J15" s="135"/>
      <c r="K15" s="135"/>
      <c r="L15" s="78"/>
      <c r="M15" s="78"/>
      <c r="N15" s="78"/>
      <c r="O15" s="78"/>
      <c r="P15" s="78"/>
      <c r="Q15" s="78"/>
      <c r="R15" s="78"/>
      <c r="S15" s="78"/>
      <c r="T15" s="78"/>
      <c r="U15" s="78"/>
      <c r="V15" s="78"/>
      <c r="W15" s="78"/>
    </row>
    <row r="16" spans="1:23">
      <c r="A16" s="39"/>
      <c r="B16" s="39"/>
      <c r="C16" s="39" t="s">
        <v>171</v>
      </c>
      <c r="D16" s="39"/>
      <c r="E16" s="39"/>
      <c r="F16" s="136" cm="1">
        <f t="array" ref="F16">SUM('Direct Costs'!F24:F26*Bid!D17)</f>
        <v>0</v>
      </c>
      <c r="G16" s="134" t="s">
        <v>134</v>
      </c>
      <c r="H16" s="39"/>
      <c r="J16" s="135"/>
      <c r="K16" s="78"/>
      <c r="L16" s="78"/>
      <c r="M16" s="78"/>
      <c r="N16" s="78"/>
      <c r="O16" s="137"/>
      <c r="P16" s="78"/>
      <c r="Q16" s="78"/>
      <c r="R16" s="78"/>
      <c r="S16" s="78"/>
      <c r="T16" s="78"/>
      <c r="U16" s="78"/>
      <c r="V16" s="78"/>
      <c r="W16" s="78"/>
    </row>
    <row r="17" spans="1:23">
      <c r="A17" s="39"/>
      <c r="B17" s="39"/>
      <c r="C17" s="39"/>
      <c r="D17" s="39"/>
      <c r="E17" s="39"/>
      <c r="F17" s="39"/>
      <c r="G17" s="39"/>
      <c r="H17" s="39"/>
      <c r="J17" s="135"/>
      <c r="K17" s="78"/>
      <c r="L17" s="78"/>
      <c r="M17" s="78"/>
      <c r="N17" s="78"/>
      <c r="O17" s="78"/>
      <c r="P17" s="78"/>
      <c r="Q17" s="78"/>
      <c r="R17" s="78"/>
      <c r="S17" s="78"/>
      <c r="T17" s="78"/>
      <c r="U17" s="78"/>
      <c r="V17" s="78"/>
      <c r="W17" s="78"/>
    </row>
    <row r="18" spans="1:23">
      <c r="A18" s="39"/>
      <c r="B18" s="39" t="s">
        <v>172</v>
      </c>
      <c r="C18" s="39"/>
      <c r="D18" s="39"/>
      <c r="E18" s="39"/>
      <c r="F18" s="39"/>
      <c r="G18" s="39"/>
      <c r="H18" s="39"/>
      <c r="J18" s="78"/>
      <c r="K18" s="78"/>
      <c r="L18" s="78"/>
      <c r="M18" s="78"/>
      <c r="N18" s="78"/>
      <c r="O18" s="78"/>
      <c r="P18" s="78"/>
      <c r="Q18" s="135"/>
      <c r="R18" s="78"/>
      <c r="S18" s="78"/>
      <c r="T18" s="78"/>
      <c r="U18" s="78"/>
      <c r="V18" s="78"/>
      <c r="W18" s="78"/>
    </row>
    <row r="19" spans="1:23">
      <c r="A19" s="39"/>
      <c r="B19" s="39"/>
      <c r="C19" s="39" t="s">
        <v>173</v>
      </c>
      <c r="D19" s="39"/>
      <c r="E19" s="39"/>
      <c r="F19" s="136">
        <f>'Fuel Costs'!B33</f>
        <v>367561.59999999992</v>
      </c>
      <c r="G19" s="134" t="s">
        <v>134</v>
      </c>
      <c r="H19" s="39"/>
      <c r="J19" s="78"/>
      <c r="K19" s="78"/>
      <c r="L19" s="78"/>
      <c r="M19" s="78"/>
      <c r="N19" s="78"/>
      <c r="O19" s="78"/>
      <c r="P19" s="78"/>
      <c r="Q19" s="135"/>
      <c r="R19" s="78"/>
      <c r="S19" s="78"/>
      <c r="T19" s="78"/>
      <c r="U19" s="78"/>
      <c r="V19" s="78"/>
      <c r="W19" s="78"/>
    </row>
    <row r="20" spans="1:23">
      <c r="A20" s="39"/>
      <c r="B20" s="39"/>
      <c r="C20" s="39" t="s">
        <v>174</v>
      </c>
      <c r="D20" s="39"/>
      <c r="E20" s="39"/>
      <c r="F20" s="136">
        <f>'Fuel Costs'!B34</f>
        <v>962628.79999999993</v>
      </c>
      <c r="G20" s="134" t="s">
        <v>134</v>
      </c>
      <c r="H20" s="39"/>
      <c r="J20" s="78"/>
      <c r="K20" s="78"/>
      <c r="L20" s="78"/>
      <c r="M20" s="78"/>
      <c r="N20" s="78"/>
      <c r="O20" s="78"/>
      <c r="P20" s="78"/>
      <c r="Q20" s="135"/>
      <c r="R20" s="78"/>
      <c r="S20" s="78"/>
      <c r="T20" s="78"/>
      <c r="U20" s="78"/>
      <c r="V20" s="78"/>
      <c r="W20" s="78"/>
    </row>
    <row r="21" spans="1:23" ht="15" customHeight="1">
      <c r="A21" s="39"/>
      <c r="B21" s="39"/>
      <c r="C21" s="39" t="s">
        <v>86</v>
      </c>
      <c r="D21" s="39"/>
      <c r="E21" s="39"/>
      <c r="F21" s="132">
        <f>'Direct Costs'!K28</f>
        <v>83605.199999999983</v>
      </c>
      <c r="G21" s="134" t="s">
        <v>134</v>
      </c>
      <c r="H21" s="39"/>
      <c r="J21" s="78"/>
      <c r="K21" s="78"/>
      <c r="L21" s="78"/>
      <c r="M21" s="146"/>
      <c r="N21" s="146"/>
      <c r="O21" s="146"/>
      <c r="P21" s="146"/>
      <c r="Q21" s="146"/>
      <c r="R21" s="146"/>
      <c r="S21" s="146"/>
      <c r="T21" s="146"/>
      <c r="U21" s="146"/>
      <c r="V21" s="146"/>
      <c r="W21" s="146"/>
    </row>
    <row r="22" spans="1:23">
      <c r="A22" s="39"/>
      <c r="B22" s="39"/>
      <c r="C22" s="39" t="s">
        <v>107</v>
      </c>
      <c r="D22" s="39"/>
      <c r="E22" s="39"/>
      <c r="F22" s="139">
        <f>'Direct Costs'!J40</f>
        <v>106184.1</v>
      </c>
      <c r="G22" s="134" t="s">
        <v>134</v>
      </c>
      <c r="H22" s="39"/>
      <c r="J22" s="135"/>
      <c r="K22" s="78"/>
      <c r="L22" s="78"/>
      <c r="M22" s="147"/>
      <c r="N22" s="147"/>
      <c r="O22" s="147"/>
      <c r="P22" s="147"/>
      <c r="Q22" s="147"/>
      <c r="R22" s="147"/>
      <c r="S22" s="147"/>
      <c r="T22" s="147"/>
      <c r="U22" s="147"/>
      <c r="V22" s="147"/>
      <c r="W22" s="147"/>
    </row>
    <row r="23" spans="1:23" ht="15" thickBot="1">
      <c r="A23" s="39"/>
      <c r="B23" s="39"/>
      <c r="C23" s="39"/>
      <c r="D23" s="39"/>
      <c r="E23" s="39"/>
      <c r="F23" s="39"/>
      <c r="G23" s="39"/>
      <c r="H23" s="39"/>
      <c r="J23" s="78"/>
      <c r="K23" s="78"/>
      <c r="L23" s="78"/>
      <c r="M23" s="147"/>
      <c r="N23" s="147"/>
      <c r="O23" s="147"/>
      <c r="P23" s="147"/>
      <c r="Q23" s="147"/>
      <c r="R23" s="147"/>
      <c r="S23" s="147"/>
      <c r="T23" s="147"/>
      <c r="U23" s="147"/>
      <c r="V23" s="147"/>
      <c r="W23" s="147"/>
    </row>
    <row r="24" spans="1:23" ht="15" thickBot="1">
      <c r="A24" s="39"/>
      <c r="B24" s="39" t="s">
        <v>175</v>
      </c>
      <c r="C24" s="39"/>
      <c r="D24" s="39"/>
      <c r="E24" s="39"/>
      <c r="F24" s="140">
        <f>F7+F8*5+F10+F11*4+F12+F13*4+F15*5+F16*5+F19+F20*4+F21*5+F22*5</f>
        <v>5167023.3</v>
      </c>
      <c r="G24" s="141"/>
      <c r="H24" s="39"/>
      <c r="J24" s="135"/>
      <c r="K24" s="78"/>
      <c r="L24" s="78"/>
      <c r="M24" s="147"/>
      <c r="N24" s="147"/>
      <c r="O24" s="147"/>
      <c r="P24" s="147"/>
      <c r="Q24" s="147"/>
      <c r="R24" s="147"/>
      <c r="S24" s="147"/>
      <c r="T24" s="147"/>
      <c r="U24" s="78"/>
      <c r="V24" s="78"/>
      <c r="W24" s="78"/>
    </row>
    <row r="25" spans="1:23" ht="15" customHeight="1">
      <c r="A25" s="39"/>
      <c r="B25" s="39"/>
      <c r="C25" s="39"/>
      <c r="D25" s="39"/>
      <c r="E25" s="39"/>
      <c r="F25" s="39"/>
      <c r="G25" s="39"/>
      <c r="H25" s="39"/>
      <c r="J25" s="78"/>
      <c r="K25" s="78"/>
      <c r="L25" s="78"/>
      <c r="M25" s="146"/>
      <c r="N25" s="146"/>
      <c r="O25" s="146"/>
      <c r="P25" s="146"/>
      <c r="Q25" s="146"/>
      <c r="R25" s="146"/>
      <c r="S25" s="146"/>
      <c r="T25" s="146"/>
      <c r="U25" s="146"/>
      <c r="V25" s="146"/>
      <c r="W25" s="146"/>
    </row>
    <row r="26" spans="1:23">
      <c r="A26" s="39"/>
      <c r="B26" s="39"/>
      <c r="C26" s="39"/>
      <c r="D26" s="39"/>
      <c r="E26" s="39"/>
      <c r="F26" s="142"/>
      <c r="G26" s="142"/>
      <c r="H26" s="39"/>
      <c r="J26" s="78"/>
      <c r="K26" s="78"/>
      <c r="L26" s="78"/>
      <c r="M26" s="147"/>
      <c r="N26" s="147"/>
      <c r="O26" s="147"/>
      <c r="P26" s="147"/>
      <c r="Q26" s="147"/>
      <c r="R26" s="147"/>
      <c r="S26" s="147"/>
      <c r="T26" s="147"/>
      <c r="U26" s="147"/>
      <c r="V26" s="147"/>
      <c r="W26" s="147"/>
    </row>
    <row r="27" spans="1:23">
      <c r="A27" s="39"/>
      <c r="B27" s="39"/>
      <c r="C27" s="39"/>
      <c r="D27" s="39"/>
      <c r="E27" s="39"/>
      <c r="F27" s="142"/>
      <c r="G27" s="39"/>
      <c r="H27" s="39"/>
      <c r="J27" s="78"/>
      <c r="K27" s="78"/>
      <c r="L27" s="78"/>
      <c r="M27" s="147"/>
      <c r="N27" s="147"/>
      <c r="O27" s="147"/>
      <c r="P27" s="147"/>
      <c r="Q27" s="147"/>
      <c r="R27" s="147"/>
      <c r="S27" s="147"/>
      <c r="T27" s="147"/>
      <c r="U27" s="147"/>
      <c r="V27" s="147"/>
      <c r="W27" s="147"/>
    </row>
    <row r="28" spans="1:23">
      <c r="A28" s="39"/>
      <c r="B28" s="39"/>
      <c r="C28" s="39"/>
      <c r="D28" s="39"/>
      <c r="E28" s="39"/>
      <c r="F28" s="39"/>
      <c r="G28" s="39"/>
      <c r="H28" s="39"/>
      <c r="J28" s="78"/>
      <c r="K28" s="78"/>
      <c r="L28" s="78"/>
      <c r="M28" s="78"/>
      <c r="N28" s="78"/>
      <c r="O28" s="78"/>
      <c r="P28" s="78"/>
      <c r="Q28" s="78"/>
      <c r="R28" s="78"/>
      <c r="S28" s="78"/>
      <c r="T28" s="78"/>
      <c r="U28" s="78"/>
      <c r="V28" s="78"/>
      <c r="W28" s="78"/>
    </row>
    <row r="29" spans="1:23">
      <c r="J29" s="78"/>
      <c r="K29" s="78"/>
      <c r="L29" s="78"/>
      <c r="M29" s="78"/>
      <c r="N29" s="78"/>
      <c r="O29" s="78"/>
      <c r="P29" s="78"/>
      <c r="Q29" s="78"/>
      <c r="R29" s="78"/>
      <c r="S29" s="78"/>
      <c r="T29" s="78"/>
      <c r="U29" s="78"/>
      <c r="V29" s="78"/>
      <c r="W29" s="78"/>
    </row>
    <row r="30" spans="1:23">
      <c r="J30" s="78"/>
    </row>
    <row r="31" spans="1:23">
      <c r="J31" s="78"/>
    </row>
    <row r="32" spans="1:23">
      <c r="J32" s="78"/>
    </row>
  </sheetData>
  <sheetProtection algorithmName="SHA-512" hashValue="nXI/Xr1F//GBx/X2qb63eqjzg3fGkL2GCqTr/rnsoZhHinP8mHSjA+bQZLIynwil0OtzjpbEklwd4I1GC6ObQg==" saltValue="sRMIIw8lXXR9QdxqH1Z7DA==" spinCount="100000" sheet="1" objects="1" scenarios="1"/>
  <mergeCells count="3">
    <mergeCell ref="A2:H2"/>
    <mergeCell ref="A3:H3"/>
    <mergeCell ref="A4:H4"/>
  </mergeCells>
  <pageMargins left="0.7" right="0.7" top="0.75" bottom="0.75" header="0.3" footer="0.3"/>
  <pageSetup scale="97" orientation="portrait" horizont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mso-contentType ?>
<SharedContentType xmlns="Microsoft.SharePoint.Taxonomy.ContentTypeSync" SourceId="7ef604a7-ebc4-47af-96e9-7f1ad444f50a" ContentTypeId="0x0101" PreviousValue="false"/>
</file>

<file path=customXml/item4.xml><?xml version="1.0" encoding="utf-8"?>
<ct:contentTypeSchema xmlns:ct="http://schemas.microsoft.com/office/2006/metadata/contentType" xmlns:ma="http://schemas.microsoft.com/office/2006/metadata/properties/metaAttributes" ct:_="" ma:_="" ma:contentTypeName="Project Letting Documents" ma:contentTypeID="0x010100C52D65420FA22143A3C5E4428997D5DD00E756E309D8EAE441971B636938613363" ma:contentTypeVersion="684" ma:contentTypeDescription="Document Content type for Bidding/Letting libraries." ma:contentTypeScope="" ma:versionID="767d7aaadbf634ae0bd925bc720a0b46">
  <xsd:schema xmlns:xsd="http://www.w3.org/2001/XMLSchema" xmlns:xs="http://www.w3.org/2001/XMLSchema" xmlns:p="http://schemas.microsoft.com/office/2006/metadata/properties" xmlns:ns1="http://schemas.microsoft.com/sharepoint/v3" xmlns:ns2="16f00c2e-ac5c-418b-9f13-a0771dbd417d" xmlns:ns3="084f7c45-40c1-4552-b9db-b0297b44ff26" xmlns:ns4="0164f986-d178-4177-b070-5d388487f3fa" xmlns:ns5="13f65844-edc2-4847-89d0-e3c226d68124" xmlns:ns6="a9741ecc-a006-4936-bbb1-79f29f7b6542" xmlns:ns7="http://schemas.microsoft.com/sharepoint/v4" xmlns:ns8="a5b864cb-7915-4493-b702-ad0b49b4414f" targetNamespace="http://schemas.microsoft.com/office/2006/metadata/properties" ma:root="true" ma:fieldsID="79458567874aa150908596f7597978cb" ns1:_="" ns2:_="" ns3:_="" ns4:_="" ns5:_="" ns6:_="" ns7:_="" ns8:_="">
    <xsd:import namespace="http://schemas.microsoft.com/sharepoint/v3"/>
    <xsd:import namespace="16f00c2e-ac5c-418b-9f13-a0771dbd417d"/>
    <xsd:import namespace="084f7c45-40c1-4552-b9db-b0297b44ff26"/>
    <xsd:import namespace="0164f986-d178-4177-b070-5d388487f3fa"/>
    <xsd:import namespace="13f65844-edc2-4847-89d0-e3c226d68124"/>
    <xsd:import namespace="a9741ecc-a006-4936-bbb1-79f29f7b6542"/>
    <xsd:import namespace="http://schemas.microsoft.com/sharepoint/v4"/>
    <xsd:import namespace="a5b864cb-7915-4493-b702-ad0b49b4414f"/>
    <xsd:element name="properties">
      <xsd:complexType>
        <xsd:sequence>
          <xsd:element name="documentManagement">
            <xsd:complexType>
              <xsd:all>
                <xsd:element ref="ns1:RoutingRuleDescription" minOccurs="0"/>
                <xsd:element ref="ns2:Letting_x0020_Document_x0020_Type" minOccurs="0"/>
                <xsd:element ref="ns2:Let_x0020_Date" minOccurs="0"/>
                <xsd:element ref="ns3:County" minOccurs="0"/>
                <xsd:element ref="ns2:lettingContract" minOccurs="0"/>
                <xsd:element ref="ns2:Let_x0020_Status" minOccurs="0"/>
                <xsd:element ref="ns1:URL" minOccurs="0"/>
                <xsd:element ref="ns4:Recent" minOccurs="0"/>
                <xsd:element ref="ns5:NCTA_x0020_Design_x002d_Build" minOccurs="0"/>
                <xsd:element ref="ns5:Division_x0020_Design_x002d_Build_x0020_Projects" minOccurs="0"/>
                <xsd:element ref="ns4:Express_x0020_Design_x0020_Build" minOccurs="0"/>
                <xsd:element ref="ns4:Public_x0020_Private_x0020_Partnership"/>
                <xsd:element ref="ns5:Construction_x0020_Management_x002f_General_x0020_Contractor" minOccurs="0"/>
                <xsd:element ref="ns5:Request_x0020_for_x0020_Information" minOccurs="0"/>
                <xsd:element ref="ns4:Order0" minOccurs="0"/>
                <xsd:element ref="ns2:Project" minOccurs="0"/>
                <xsd:element ref="ns6:LetDivision" minOccurs="0"/>
                <xsd:element ref="ns2:_dlc_DocId" minOccurs="0"/>
                <xsd:element ref="ns2:_dlc_DocIdUrl" minOccurs="0"/>
                <xsd:element ref="ns2:_dlc_DocIdPersistId" minOccurs="0"/>
                <xsd:element ref="ns7:IconOverlay" minOccurs="0"/>
                <xsd:element ref="ns8:SharedWithUsers" minOccurs="0"/>
                <xsd:element ref="ns3:Divi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 nillable="true" ma:displayName="Description" ma:description="" ma:internalName="RoutingRuleDescription" ma:readOnly="false">
      <xsd:simpleType>
        <xsd:restriction base="dms:Text">
          <xsd:maxLength value="255"/>
        </xsd:restriction>
      </xsd:simpleType>
    </xsd:element>
    <xsd:element name="URL" ma:index="8"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f00c2e-ac5c-418b-9f13-a0771dbd417d" elementFormDefault="qualified">
    <xsd:import namespace="http://schemas.microsoft.com/office/2006/documentManagement/types"/>
    <xsd:import namespace="http://schemas.microsoft.com/office/infopath/2007/PartnerControls"/>
    <xsd:element name="Letting_x0020_Document_x0020_Type" ma:index="2" nillable="true" ma:displayName="Letting Document Type" ma:description="What kind of document is this?" ma:format="Dropdown" ma:internalName="Letting_x0020_Document_x0020_Type">
      <xsd:simpleType>
        <xsd:restriction base="dms:Choice">
          <xsd:enumeration value="Addendum"/>
          <xsd:enumeration value="Award Letter"/>
          <xsd:enumeration value="Bid Form"/>
          <xsd:enumeration value="Bid Minutes"/>
          <xsd:enumeration value="Bid Roster"/>
          <xsd:enumeration value="Bid Tab Sheet"/>
          <xsd:enumeration value="Bid Summary"/>
          <xsd:enumeration value="Bid Results"/>
          <xsd:enumeration value="Cancellation Letter"/>
          <xsd:enumeration value="Categorical Exclusion"/>
          <xsd:enumeration value="Contract Information"/>
          <xsd:enumeration value="Cross Sections"/>
          <xsd:enumeration value="DBE File"/>
          <xsd:enumeration value="Design Build"/>
          <xsd:enumeration value="DEIS"/>
          <xsd:enumeration value="Digital Files"/>
          <xsd:enumeration value="Drawings"/>
          <xsd:enumeration value="EBS Addendum"/>
          <xsd:enumeration value="EBS File"/>
          <xsd:enumeration value="EBS Withdrawn"/>
          <xsd:enumeration value="Erosion Control Plans"/>
          <xsd:enumeration value="Extended and Re-advertised"/>
          <xsd:enumeration value="FEIS"/>
          <xsd:enumeration value="Form"/>
          <xsd:enumeration value="Geotechnical"/>
          <xsd:enumeration value="Industry Forum Documents"/>
          <xsd:enumeration value="Invitation to Bid"/>
          <xsd:enumeration value="Item C"/>
          <xsd:enumeration value="Letting List"/>
          <xsd:enumeration value="Letting Support Files"/>
          <xsd:enumeration value="Maps"/>
          <xsd:enumeration value="Materials Checklist"/>
          <xsd:enumeration value="Notice"/>
          <xsd:enumeration value="Overview"/>
          <xsd:enumeration value="Permit"/>
          <xsd:enumeration value="Plan Holder List"/>
          <xsd:enumeration value="Plans"/>
          <xsd:enumeration value="Pre-Bid"/>
          <xsd:enumeration value="Proposals"/>
          <xsd:enumeration value="Proposers"/>
          <xsd:enumeration value="Provided Materials"/>
          <xsd:enumeration value="Record of Decision"/>
          <xsd:enumeration value="Rejection Letter"/>
          <xsd:enumeration value="Release for Construction"/>
          <xsd:enumeration value="Reports"/>
          <xsd:enumeration value="Request for Qualifications"/>
          <xsd:enumeration value="Request For Proposals"/>
          <xsd:enumeration value="RFQ Holders"/>
          <xsd:enumeration value="Short-Listed Team"/>
          <xsd:enumeration value="SOQ Submitters List"/>
          <xsd:enumeration value="Special Bid"/>
          <xsd:enumeration value="Stipend"/>
          <xsd:enumeration value="Supporting Documents"/>
          <xsd:enumeration value="Synopsis"/>
          <xsd:enumeration value="Timeline"/>
          <xsd:enumeration value="Titlesheet"/>
          <xsd:enumeration value="Typical Section"/>
          <xsd:enumeration value="Withdrawn Project"/>
          <xsd:enumeration value="Request for Letters of Interest"/>
          <xsd:enumeration value="Letters of Interest Submitters List"/>
          <xsd:enumeration value="Request for Information"/>
          <xsd:enumeration value="RFI Submitters List"/>
          <xsd:enumeration value="Responders"/>
        </xsd:restriction>
      </xsd:simpleType>
    </xsd:element>
    <xsd:element name="Let_x0020_Date" ma:index="3" nillable="true" ma:displayName="Award Date" ma:description="Project Award date" ma:format="DateOnly" ma:internalName="Let_x0020_Date">
      <xsd:simpleType>
        <xsd:restriction base="dms:DateTime"/>
      </xsd:simpleType>
    </xsd:element>
    <xsd:element name="lettingContract" ma:index="5" nillable="true" ma:displayName="Contract" ma:internalName="lettingContract">
      <xsd:simpleType>
        <xsd:restriction base="dms:Text">
          <xsd:maxLength value="255"/>
        </xsd:restriction>
      </xsd:simpleType>
    </xsd:element>
    <xsd:element name="Let_x0020_Status" ma:index="7" nillable="true" ma:displayName="Let Status" ma:format="Dropdown" ma:internalName="Let_x0020_Status">
      <xsd:simpleType>
        <xsd:restriction base="dms:Choice">
          <xsd:enumeration value="Anticipated"/>
          <xsd:enumeration value="Advertised"/>
          <xsd:enumeration value="Bid Results"/>
          <xsd:enumeration value="Awarded"/>
          <xsd:enumeration value="Archived"/>
          <xsd:enumeration value="Let"/>
        </xsd:restriction>
      </xsd:simpleType>
    </xsd:element>
    <xsd:element name="Project" ma:index="17" nillable="true" ma:displayName="Project" ma:description="Either a project number or short description. Must be the same for all documents that are part of this project." ma:internalName="Project">
      <xsd:simpleType>
        <xsd:restriction base="dms:Text">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84f7c45-40c1-4552-b9db-b0297b44ff26" elementFormDefault="qualified">
    <xsd:import namespace="http://schemas.microsoft.com/office/2006/documentManagement/types"/>
    <xsd:import namespace="http://schemas.microsoft.com/office/infopath/2007/PartnerControls"/>
    <xsd:element name="County" ma:index="4" nillable="true" ma:displayName="County" ma:description="Full List of NC Counties" ma:format="Dropdown" ma:internalName="County">
      <xsd:complexType>
        <xsd:complexContent>
          <xsd:extension base="dms:MultiChoice">
            <xsd:sequence>
              <xsd:element name="Value" maxOccurs="unbounded" minOccurs="0" nillable="true">
                <xsd:simpleType>
                  <xsd:restriction base="dms:Choice">
                    <xsd:enumeration value="Alamance"/>
                    <xsd:enumeration value="Alexander"/>
                    <xsd:enumeration value="Alleghany"/>
                    <xsd:enumeration value="Anson"/>
                    <xsd:enumeration value="Ashe"/>
                    <xsd:enumeration value="Avery"/>
                    <xsd:enumeration value="Beaufort"/>
                    <xsd:enumeration value="Bertie"/>
                    <xsd:enumeration value="Bladen"/>
                    <xsd:enumeration value="Brunswick"/>
                    <xsd:enumeration value="Buncombe"/>
                    <xsd:enumeration value="Burke"/>
                    <xsd:enumeration value="Cabarrus"/>
                    <xsd:enumeration value="Caldwell"/>
                    <xsd:enumeration value="Camden"/>
                    <xsd:enumeration value="Carteret"/>
                    <xsd:enumeration value="Caswell"/>
                    <xsd:enumeration value="Catawba"/>
                    <xsd:enumeration value="Chatham"/>
                    <xsd:enumeration value="Cherokee"/>
                    <xsd:enumeration value="Chowan"/>
                    <xsd:enumeration value="Clay"/>
                    <xsd:enumeration value="Cleveland"/>
                    <xsd:enumeration value="Columbus"/>
                    <xsd:enumeration value="Craven"/>
                    <xsd:enumeration value="Cumberland"/>
                    <xsd:enumeration value="Currituck"/>
                    <xsd:enumeration value="Dare"/>
                    <xsd:enumeration value="Davidson"/>
                    <xsd:enumeration value="Davie"/>
                    <xsd:enumeration value="Duplin"/>
                    <xsd:enumeration value="Durham"/>
                    <xsd:enumeration value="Edgecombe"/>
                    <xsd:enumeration value="Forsyth"/>
                    <xsd:enumeration value="Franklin"/>
                    <xsd:enumeration value="Gaston"/>
                    <xsd:enumeration value="Gates"/>
                    <xsd:enumeration value="Graham"/>
                    <xsd:enumeration value="Granville"/>
                    <xsd:enumeration value="Greene"/>
                    <xsd:enumeration value="Guilford"/>
                    <xsd:enumeration value="Halifax"/>
                    <xsd:enumeration value="Harnett"/>
                    <xsd:enumeration value="Haywood"/>
                    <xsd:enumeration value="Henderson"/>
                    <xsd:enumeration value="Hertford"/>
                    <xsd:enumeration value="Hoke"/>
                    <xsd:enumeration value="Hyde"/>
                    <xsd:enumeration value="Iredell"/>
                    <xsd:enumeration value="Jackson"/>
                    <xsd:enumeration value="Johnston"/>
                    <xsd:enumeration value="Jones"/>
                    <xsd:enumeration value="Lee"/>
                    <xsd:enumeration value="Lenoir"/>
                    <xsd:enumeration value="Lincoln"/>
                    <xsd:enumeration value="Macon"/>
                    <xsd:enumeration value="Madison"/>
                    <xsd:enumeration value="Martin"/>
                    <xsd:enumeration value="McDowell"/>
                    <xsd:enumeration value="Mecklenburg"/>
                    <xsd:enumeration value="Mitchell"/>
                    <xsd:enumeration value="Montgomery"/>
                    <xsd:enumeration value="Moore"/>
                    <xsd:enumeration value="Nash"/>
                    <xsd:enumeration value="New Hanover"/>
                    <xsd:enumeration value="Northampton"/>
                    <xsd:enumeration value="Onslow"/>
                    <xsd:enumeration value="Orange"/>
                    <xsd:enumeration value="Pamlico"/>
                    <xsd:enumeration value="Pasquotank"/>
                    <xsd:enumeration value="Pender"/>
                    <xsd:enumeration value="Perquimans"/>
                    <xsd:enumeration value="Person"/>
                    <xsd:enumeration value="Pitt"/>
                    <xsd:enumeration value="Polk"/>
                    <xsd:enumeration value="Randolph"/>
                    <xsd:enumeration value="Richmond"/>
                    <xsd:enumeration value="Robeson"/>
                    <xsd:enumeration value="Rockingham"/>
                    <xsd:enumeration value="Rowan"/>
                    <xsd:enumeration value="Rutherford"/>
                    <xsd:enumeration value="Sampson"/>
                    <xsd:enumeration value="Scotland"/>
                    <xsd:enumeration value="Stanly"/>
                    <xsd:enumeration value="Stokes"/>
                    <xsd:enumeration value="Surry"/>
                    <xsd:enumeration value="Swain"/>
                    <xsd:enumeration value="Transylvania"/>
                    <xsd:enumeration value="Tyrrell"/>
                    <xsd:enumeration value="Union"/>
                    <xsd:enumeration value="Vance"/>
                    <xsd:enumeration value="Wake"/>
                    <xsd:enumeration value="Warren"/>
                    <xsd:enumeration value="Washington"/>
                    <xsd:enumeration value="Watauga"/>
                    <xsd:enumeration value="Wayne"/>
                    <xsd:enumeration value="Wilkes"/>
                    <xsd:enumeration value="Wilson"/>
                    <xsd:enumeration value="Yadkin"/>
                    <xsd:enumeration value="Yancey"/>
                  </xsd:restriction>
                </xsd:simpleType>
              </xsd:element>
            </xsd:sequence>
          </xsd:extension>
        </xsd:complexContent>
      </xsd:complexType>
    </xsd:element>
    <xsd:element name="Division" ma:index="31" nillable="true" ma:displayName="Division" ma:format="Dropdown" ma:internalName="Division">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restriction>
      </xsd:simpleType>
    </xsd:element>
  </xsd:schema>
  <xsd:schema xmlns:xsd="http://www.w3.org/2001/XMLSchema" xmlns:xs="http://www.w3.org/2001/XMLSchema" xmlns:dms="http://schemas.microsoft.com/office/2006/documentManagement/types" xmlns:pc="http://schemas.microsoft.com/office/infopath/2007/PartnerControls" targetNamespace="0164f986-d178-4177-b070-5d388487f3fa" elementFormDefault="qualified">
    <xsd:import namespace="http://schemas.microsoft.com/office/2006/documentManagement/types"/>
    <xsd:import namespace="http://schemas.microsoft.com/office/infopath/2007/PartnerControls"/>
    <xsd:element name="Recent" ma:index="9" nillable="true" ma:displayName="Recent" ma:default="No" ma:description="Is this project a Central Design-Build Projects?" ma:format="Dropdown" ma:internalName="Recent">
      <xsd:simpleType>
        <xsd:restriction base="dms:Choice">
          <xsd:enumeration value="No"/>
          <xsd:enumeration value="Yes"/>
        </xsd:restriction>
      </xsd:simpleType>
    </xsd:element>
    <xsd:element name="Express_x0020_Design_x0020_Build" ma:index="12" nillable="true" ma:displayName="Express Design Build" ma:default="No" ma:description="Is this project an Express Design Build?" ma:format="Dropdown" ma:internalName="Express_x0020_Design_x0020_Build">
      <xsd:simpleType>
        <xsd:restriction base="dms:Choice">
          <xsd:enumeration value="No"/>
          <xsd:enumeration value="Yes"/>
        </xsd:restriction>
      </xsd:simpleType>
    </xsd:element>
    <xsd:element name="Public_x0020_Private_x0020_Partnership" ma:index="13" ma:displayName="Public Private Partnership" ma:default="No" ma:description="Is this project a Public Private Partnership?" ma:format="Dropdown" ma:internalName="Public_x0020_Private_x0020_Partnership">
      <xsd:simpleType>
        <xsd:restriction base="dms:Choice">
          <xsd:enumeration value="No"/>
          <xsd:enumeration value="Yes"/>
        </xsd:restriction>
      </xsd:simpleType>
    </xsd:element>
    <xsd:element name="Order0" ma:index="16" nillable="true" ma:displayName="Order" ma:decimals="0" ma:description="Use this information to change the order of 'recent' design build projects. 1 is the top of the list." ma:indexed="true" ma:internalName="Order0" ma:percentage="FALSE">
      <xsd:simpleType>
        <xsd:restriction base="dms:Number">
          <xsd:maxInclusive value="20"/>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13f65844-edc2-4847-89d0-e3c226d68124" elementFormDefault="qualified">
    <xsd:import namespace="http://schemas.microsoft.com/office/2006/documentManagement/types"/>
    <xsd:import namespace="http://schemas.microsoft.com/office/infopath/2007/PartnerControls"/>
    <xsd:element name="NCTA_x0020_Design_x002d_Build" ma:index="10" nillable="true" ma:displayName="NCTA Design-Build" ma:default="No" ma:description="Is this a NCTA Design-Build Project?" ma:format="Dropdown" ma:internalName="NCTA_x0020_Design_x002d_Build">
      <xsd:simpleType>
        <xsd:restriction base="dms:Choice">
          <xsd:enumeration value="No"/>
          <xsd:enumeration value="Yes"/>
        </xsd:restriction>
      </xsd:simpleType>
    </xsd:element>
    <xsd:element name="Division_x0020_Design_x002d_Build_x0020_Projects" ma:index="11" nillable="true" ma:displayName="Division Design-Build Projects" ma:default="No" ma:description="Is this a Division Design-Build Project?" ma:format="Dropdown" ma:internalName="Division_x0020_Design_x002d_Build_x0020_Projects">
      <xsd:simpleType>
        <xsd:restriction base="dms:Choice">
          <xsd:enumeration value="No"/>
          <xsd:enumeration value="Yes"/>
        </xsd:restriction>
      </xsd:simpleType>
    </xsd:element>
    <xsd:element name="Construction_x0020_Management_x002f_General_x0020_Contractor" ma:index="14" nillable="true" ma:displayName="Construction Manager/General Contractor Projects" ma:default="No" ma:description="Is this project a Construction Manager/General Contractor Projects?" ma:format="Dropdown" ma:internalName="Construction_x0020_Management_x002f_General_x0020_Contractor">
      <xsd:simpleType>
        <xsd:restriction base="dms:Choice">
          <xsd:enumeration value="No"/>
          <xsd:enumeration value="Yes"/>
        </xsd:restriction>
      </xsd:simpleType>
    </xsd:element>
    <xsd:element name="Request_x0020_for_x0020_Information" ma:index="15" nillable="true" ma:displayName="Request for Information" ma:default="No" ma:description="Request for Information" ma:format="Dropdown" ma:internalName="Request_x0020_for_x0020_Information">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a9741ecc-a006-4936-bbb1-79f29f7b6542" elementFormDefault="qualified">
    <xsd:import namespace="http://schemas.microsoft.com/office/2006/documentManagement/types"/>
    <xsd:import namespace="http://schemas.microsoft.com/office/infopath/2007/PartnerControls"/>
    <xsd:element name="LetDivision" ma:index="18" nillable="true" ma:displayName="LetDivision" ma:default="Design" ma:format="Dropdown" ma:internalName="LetDivision">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Bridge"/>
          <xsd:enumeration value="Central"/>
          <xsd:enumeration value="Design"/>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b864cb-7915-4493-b702-ad0b49b4414f" elementFormDefault="qualified">
    <xsd:import namespace="http://schemas.microsoft.com/office/2006/documentManagement/types"/>
    <xsd:import namespace="http://schemas.microsoft.com/office/infopath/2007/PartnerControls"/>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oject xmlns="16f00c2e-ac5c-418b-9f13-a0771dbd417d">Safety Service Patrol</Project>
    <URL xmlns="http://schemas.microsoft.com/sharepoint/v3">
      <Url xsi:nil="true"/>
      <Description xsi:nil="true"/>
    </URL>
    <Recent xmlns="0164f986-d178-4177-b070-5d388487f3fa">Yes</Recent>
    <Order0 xmlns="0164f986-d178-4177-b070-5d388487f3fa" xsi:nil="true"/>
    <Public_x0020_Private_x0020_Partnership xmlns="0164f986-d178-4177-b070-5d388487f3fa">No</Public_x0020_Private_x0020_Partnership>
    <Construction_x0020_Management_x002f_General_x0020_Contractor xmlns="13f65844-edc2-4847-89d0-e3c226d68124">No</Construction_x0020_Management_x002f_General_x0020_Contractor>
    <Express_x0020_Design_x0020_Build xmlns="0164f986-d178-4177-b070-5d388487f3fa">No</Express_x0020_Design_x0020_Build>
    <Let_x0020_Date xmlns="16f00c2e-ac5c-418b-9f13-a0771dbd417d">2023-12-06T05:00:00+00:00</Let_x0020_Date>
    <lettingContract xmlns="16f00c2e-ac5c-418b-9f13-a0771dbd417d" xsi:nil="true"/>
    <RoutingRuleDescription xmlns="http://schemas.microsoft.com/sharepoint/v3">The North Carolina Department of Transportation (NCDOT) is requesting experienced contractors interested in providing services necessary to establish a contract to provide Safety Services Patrol (SSP) Services. The intent of the solicitation is to result </RoutingRuleDescription>
    <Request_x0020_for_x0020_Information xmlns="13f65844-edc2-4847-89d0-e3c226d68124">No</Request_x0020_for_x0020_Information>
    <IconOverlay xmlns="http://schemas.microsoft.com/sharepoint/v4" xsi:nil="true"/>
    <Division_x0020_Design_x002d_Build_x0020_Projects xmlns="13f65844-edc2-4847-89d0-e3c226d68124">No</Division_x0020_Design_x002d_Build_x0020_Projects>
    <Letting_x0020_Document_x0020_Type xmlns="16f00c2e-ac5c-418b-9f13-a0771dbd417d">Contract Information</Letting_x0020_Document_x0020_Type>
    <LetDivision xmlns="a9741ecc-a006-4936-bbb1-79f29f7b6542">Design</LetDivision>
    <Let_x0020_Status xmlns="16f00c2e-ac5c-418b-9f13-a0771dbd417d">Awarded</Let_x0020_Status>
    <NCTA_x0020_Design_x002d_Build xmlns="13f65844-edc2-4847-89d0-e3c226d68124">No</NCTA_x0020_Design_x002d_Build>
    <County xmlns="084f7c45-40c1-4552-b9db-b0297b44ff26"/>
    <Division xmlns="084f7c45-40c1-4552-b9db-b0297b44ff26" xsi:nil="true"/>
  </documentManagement>
</p:properties>
</file>

<file path=customXml/itemProps1.xml><?xml version="1.0" encoding="utf-8"?>
<ds:datastoreItem xmlns:ds="http://schemas.openxmlformats.org/officeDocument/2006/customXml" ds:itemID="{8CD50BFB-E18F-4192-A327-5D4112724A74}"/>
</file>

<file path=customXml/itemProps2.xml><?xml version="1.0" encoding="utf-8"?>
<ds:datastoreItem xmlns:ds="http://schemas.openxmlformats.org/officeDocument/2006/customXml" ds:itemID="{C2C38A61-FC14-441D-9B89-E8C4C6F2B9AD}"/>
</file>

<file path=customXml/itemProps3.xml><?xml version="1.0" encoding="utf-8"?>
<ds:datastoreItem xmlns:ds="http://schemas.openxmlformats.org/officeDocument/2006/customXml" ds:itemID="{A4D83D27-0952-4203-ABA7-32ACA7D93160}"/>
</file>

<file path=customXml/itemProps4.xml><?xml version="1.0" encoding="utf-8"?>
<ds:datastoreItem xmlns:ds="http://schemas.openxmlformats.org/officeDocument/2006/customXml" ds:itemID="{2EE1F605-AD63-4445-B178-80FB0C81136D}"/>
</file>

<file path=customXml/itemProps5.xml><?xml version="1.0" encoding="utf-8"?>
<ds:datastoreItem xmlns:ds="http://schemas.openxmlformats.org/officeDocument/2006/customXml" ds:itemID="{38BDD120-07C3-4EEA-A8AD-C191E6FED24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Dominic J. Ciaramitaro</dc:creator>
  <cp:keywords/>
  <dc:description/>
  <cp:lastModifiedBy/>
  <cp:revision/>
  <dcterms:created xsi:type="dcterms:W3CDTF">2023-08-21T12:51:16Z</dcterms:created>
  <dcterms:modified xsi:type="dcterms:W3CDTF">2023-11-06T19:17:06Z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0x010100C52D65420FA22143A3C5E4428997D5DD00E756E309D8EAE441971B636938613363</vt:lpwstr>
  </property>
  <property fmtid="{D5CDD505-2E9C-101B-9397-08002B2CF9AE}" pid="3" name="_docset_NoMedatataSyncRequired">
    <vt:lpwstr>False</vt:lpwstr>
  </property>
  <property fmtid="{D5CDD505-2E9C-101B-9397-08002B2CF9AE}" pid="4" name="Order">
    <vt:r8>436200</vt:r8>
  </property>
</Properties>
</file>