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2017 Transportation Planning Excellence Award\POSTED-CURRENT-ICE-Products-sentVHB2015June26\"/>
    </mc:Choice>
  </mc:AlternateContent>
  <bookViews>
    <workbookView xWindow="480" yWindow="255" windowWidth="19320" windowHeight="12645"/>
  </bookViews>
  <sheets>
    <sheet name="Cumulative Effects" sheetId="1" r:id="rId1"/>
  </sheets>
  <definedNames>
    <definedName name="_xlnm.Print_Area" localSheetId="0">'Cumulative Effects'!$B$2:$O$12</definedName>
  </definedNames>
  <calcPr calcId="152511"/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M22" i="1"/>
  <c r="M21" i="1"/>
  <c r="M20" i="1"/>
  <c r="M19" i="1"/>
  <c r="M18" i="1"/>
  <c r="L22" i="1"/>
  <c r="L21" i="1"/>
  <c r="L20" i="1"/>
  <c r="L19" i="1"/>
  <c r="L18" i="1"/>
  <c r="K22" i="1"/>
  <c r="K21" i="1"/>
  <c r="K20" i="1"/>
  <c r="K19" i="1"/>
  <c r="K18" i="1"/>
  <c r="J22" i="1"/>
  <c r="J21" i="1"/>
  <c r="J20" i="1"/>
  <c r="J19" i="1"/>
  <c r="J18" i="1"/>
  <c r="I22" i="1"/>
  <c r="I21" i="1"/>
  <c r="I20" i="1"/>
  <c r="I19" i="1"/>
  <c r="I18" i="1"/>
  <c r="H22" i="1"/>
  <c r="H21" i="1"/>
  <c r="H20" i="1"/>
  <c r="H19" i="1"/>
  <c r="H18" i="1"/>
  <c r="G22" i="1"/>
  <c r="G21" i="1"/>
  <c r="G20" i="1"/>
  <c r="G19" i="1"/>
  <c r="G18" i="1"/>
  <c r="F22" i="1"/>
  <c r="F21" i="1"/>
  <c r="F20" i="1"/>
  <c r="F19" i="1"/>
  <c r="F18" i="1"/>
  <c r="E22" i="1"/>
  <c r="E21" i="1"/>
  <c r="E20" i="1"/>
  <c r="E19" i="1"/>
  <c r="E18" i="1"/>
  <c r="D22" i="1"/>
  <c r="D21" i="1"/>
  <c r="D20" i="1"/>
  <c r="D19" i="1"/>
  <c r="D18" i="1"/>
  <c r="C22" i="1"/>
  <c r="C21" i="1"/>
  <c r="C20" i="1"/>
  <c r="C19" i="1"/>
  <c r="C18" i="1"/>
  <c r="N17" i="1" l="1"/>
  <c r="M17" i="1"/>
  <c r="L17" i="1"/>
  <c r="K17" i="1"/>
  <c r="J17" i="1"/>
  <c r="I17" i="1"/>
  <c r="H17" i="1"/>
  <c r="G17" i="1"/>
  <c r="F17" i="1"/>
  <c r="E17" i="1"/>
  <c r="D17" i="1"/>
  <c r="C17" i="1"/>
  <c r="L16" i="1"/>
  <c r="I16" i="1"/>
  <c r="F16" i="1"/>
  <c r="C16" i="1"/>
  <c r="O23" i="1" l="1"/>
  <c r="Q9" i="1" s="1"/>
  <c r="O9" i="1" s="1"/>
  <c r="Q6" i="1" l="1"/>
  <c r="O6" i="1" s="1"/>
  <c r="Q7" i="1"/>
  <c r="O7" i="1" s="1"/>
  <c r="Q10" i="1"/>
  <c r="O10" i="1" s="1"/>
  <c r="Q8" i="1"/>
  <c r="O8" i="1" s="1"/>
</calcChain>
</file>

<file path=xl/sharedStrings.xml><?xml version="1.0" encoding="utf-8"?>
<sst xmlns="http://schemas.openxmlformats.org/spreadsheetml/2006/main" count="43" uniqueCount="28">
  <si>
    <t>Cumulative Screening Estimation Calculator</t>
  </si>
  <si>
    <t>Features Incorporated in Local Planning and Protection</t>
  </si>
  <si>
    <t>Less Concern</t>
  </si>
  <si>
    <t>8-16</t>
  </si>
  <si>
    <t>Unique Resources  Not Protected / Recognized</t>
  </si>
  <si>
    <t>More Concern</t>
  </si>
  <si>
    <t>Total</t>
  </si>
  <si>
    <t>Future Development</t>
  </si>
  <si>
    <t>Current Activities</t>
  </si>
  <si>
    <t>Past Actions</t>
  </si>
  <si>
    <t>Rating</t>
  </si>
  <si>
    <t>High</t>
  </si>
  <si>
    <t>Medium - High</t>
  </si>
  <si>
    <t>Medium</t>
  </si>
  <si>
    <t>Medium - Low</t>
  </si>
  <si>
    <t>Low</t>
  </si>
  <si>
    <t>Result</t>
  </si>
  <si>
    <t>Range</t>
  </si>
  <si>
    <t>*Refer to Product 3 Procedure for rating descriptions</t>
  </si>
  <si>
    <t>Notable Cultural Features</t>
  </si>
  <si>
    <t>Notable Community Features</t>
  </si>
  <si>
    <t>Notable Water Quality Features</t>
  </si>
  <si>
    <t>0-7</t>
  </si>
  <si>
    <t>17-24</t>
  </si>
  <si>
    <t>25-32</t>
  </si>
  <si>
    <t>33+</t>
  </si>
  <si>
    <t>Notable Natural &amp; Habitat Features</t>
  </si>
  <si>
    <r>
      <t xml:space="preserve">Product 3: CTP-ICE Screening Matrix for Cumulative Effects: </t>
    </r>
    <r>
      <rPr>
        <b/>
        <sz val="16"/>
        <color rgb="FFFF0000"/>
        <rFont val="Times New Roman"/>
        <family val="1"/>
      </rPr>
      <t>XXX</t>
    </r>
    <r>
      <rPr>
        <b/>
        <sz val="16"/>
        <rFont val="Times New Roman"/>
        <family val="1"/>
      </rPr>
      <t xml:space="preserve"> CTP Study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</si>
</sst>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6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0" xfId="1" applyBorder="1"/>
    <xf numFmtId="0" fontId="3" fillId="2" borderId="0" xfId="1" applyFont="1" applyFill="1" applyAlignment="1">
      <alignment horizontal="center" wrapText="1"/>
    </xf>
    <xf numFmtId="0" fontId="1" fillId="2" borderId="0" xfId="1" applyFill="1"/>
    <xf numFmtId="164" fontId="8" fillId="6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64" fontId="8" fillId="7" borderId="1" xfId="1" applyNumberFormat="1" applyFont="1" applyFill="1" applyBorder="1" applyAlignment="1">
      <alignment horizontal="center" vertical="center"/>
    </xf>
    <xf numFmtId="164" fontId="8" fillId="7" borderId="3" xfId="1" applyNumberFormat="1" applyFont="1" applyFill="1" applyBorder="1" applyAlignment="1">
      <alignment horizontal="center" vertical="center"/>
    </xf>
    <xf numFmtId="164" fontId="8" fillId="7" borderId="4" xfId="1" applyNumberFormat="1" applyFont="1" applyFill="1" applyBorder="1" applyAlignment="1">
      <alignment horizontal="center" vertical="center"/>
    </xf>
    <xf numFmtId="164" fontId="8" fillId="6" borderId="3" xfId="1" applyNumberFormat="1" applyFont="1" applyFill="1" applyBorder="1" applyAlignment="1">
      <alignment horizontal="center" vertical="center"/>
    </xf>
    <xf numFmtId="164" fontId="8" fillId="6" borderId="4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64" fontId="1" fillId="0" borderId="0" xfId="1" applyNumberFormat="1" applyBorder="1" applyAlignment="1">
      <alignment horizontal="center" vertical="center"/>
    </xf>
    <xf numFmtId="0" fontId="1" fillId="0" borderId="0" xfId="1" quotePrefix="1" applyBorder="1"/>
    <xf numFmtId="16" fontId="1" fillId="0" borderId="0" xfId="1" quotePrefix="1" applyNumberFormat="1" applyBorder="1"/>
    <xf numFmtId="0" fontId="1" fillId="0" borderId="2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25" xfId="1" applyBorder="1"/>
    <xf numFmtId="0" fontId="9" fillId="0" borderId="24" xfId="1" applyFont="1" applyBorder="1" applyAlignment="1">
      <alignment horizontal="center"/>
    </xf>
    <xf numFmtId="0" fontId="3" fillId="0" borderId="24" xfId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5" fillId="0" borderId="24" xfId="1" applyFont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0" fillId="0" borderId="2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0" xfId="1" applyFont="1" applyBorder="1"/>
    <xf numFmtId="0" fontId="6" fillId="0" borderId="0" xfId="1" applyFont="1" applyBorder="1"/>
    <xf numFmtId="0" fontId="3" fillId="5" borderId="11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8" borderId="5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6" fillId="8" borderId="7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2" fillId="7" borderId="18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 wrapText="1"/>
    </xf>
    <xf numFmtId="0" fontId="2" fillId="6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273845</xdr:colOff>
      <xdr:row>1</xdr:row>
      <xdr:rowOff>139211</xdr:rowOff>
    </xdr:from>
    <xdr:to>
      <xdr:col>17</xdr:col>
      <xdr:colOff>154782</xdr:colOff>
      <xdr:row>1</xdr:row>
      <xdr:rowOff>139211</xdr:rowOff>
    </xdr:to>
    <xdr:cxnSp macro="">
      <xdr:nvCxnSpPr>
        <xdr:cNvPr id="3" name="Straight Arrow Connector 2"/>
        <xdr:cNvCxnSpPr/>
      </xdr:nvCxnSpPr>
      <xdr:spPr bwMode="auto">
        <a:xfrm flipH="1">
          <a:off x="20145376" y="305899"/>
          <a:ext cx="1214437" cy="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159316</xdr:colOff>
      <xdr:row>0</xdr:row>
      <xdr:rowOff>95249</xdr:rowOff>
    </xdr:from>
    <xdr:to>
      <xdr:col>19</xdr:col>
      <xdr:colOff>428649</xdr:colOff>
      <xdr:row>2</xdr:row>
      <xdr:rowOff>297655</xdr:rowOff>
    </xdr:to>
    <xdr:sp macro="" textlink="">
      <xdr:nvSpPr>
        <xdr:cNvPr id="4" name="TextBox 3"/>
        <xdr:cNvSpPr txBox="1"/>
      </xdr:nvSpPr>
      <xdr:spPr>
        <a:xfrm>
          <a:off x="21364347" y="95249"/>
          <a:ext cx="1459958" cy="631031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&amp;</a:t>
          </a:r>
          <a:r>
            <a:rPr lang="en-US" sz="1100" baseline="0"/>
            <a:t> Paste the table directly into your report.</a:t>
          </a:r>
          <a:endParaRPr lang="en-US" sz="1100"/>
        </a:p>
      </xdr:txBody>
    </xdr:sp>
    <xdr:clientData/>
  </xdr:twoCellAnchor>
  <xdr:twoCellAnchor>
    <xdr:from>
      <xdr:col>14</xdr:col>
      <xdr:colOff>547687</xdr:colOff>
      <xdr:row>16</xdr:row>
      <xdr:rowOff>390489</xdr:rowOff>
    </xdr:from>
    <xdr:to>
      <xdr:col>16</xdr:col>
      <xdr:colOff>180802</xdr:colOff>
      <xdr:row>16</xdr:row>
      <xdr:rowOff>390489</xdr:rowOff>
    </xdr:to>
    <xdr:cxnSp macro="">
      <xdr:nvCxnSpPr>
        <xdr:cNvPr id="7" name="Straight Arrow Connector 6"/>
        <xdr:cNvCxnSpPr/>
      </xdr:nvCxnSpPr>
      <xdr:spPr bwMode="auto">
        <a:xfrm flipH="1">
          <a:off x="18883312" y="6045958"/>
          <a:ext cx="1907209" cy="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143996</xdr:colOff>
      <xdr:row>15</xdr:row>
      <xdr:rowOff>297656</xdr:rowOff>
    </xdr:from>
    <xdr:to>
      <xdr:col>19</xdr:col>
      <xdr:colOff>530678</xdr:colOff>
      <xdr:row>19</xdr:row>
      <xdr:rowOff>100731</xdr:rowOff>
    </xdr:to>
    <xdr:sp macro="" textlink="">
      <xdr:nvSpPr>
        <xdr:cNvPr id="8" name="TextBox 7"/>
        <xdr:cNvSpPr txBox="1"/>
      </xdr:nvSpPr>
      <xdr:spPr>
        <a:xfrm>
          <a:off x="20753715" y="5643562"/>
          <a:ext cx="2172619" cy="850825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Scoring Matrix - used to compute</a:t>
          </a:r>
          <a:r>
            <a:rPr lang="en-US" sz="1100" baseline="0"/>
            <a:t> the Result.</a:t>
          </a:r>
        </a:p>
        <a:p>
          <a:r>
            <a:rPr lang="en-US" sz="1100" b="1" baseline="0"/>
            <a:t>DO NOT EDIT.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80" zoomScaleNormal="80" workbookViewId="0">
      <selection activeCell="N8" sqref="N8"/>
    </sheetView>
  </sheetViews>
  <sheetFormatPr defaultColWidth="8.85546875" defaultRowHeight="12.75" x14ac:dyDescent="0.2"/>
  <cols>
    <col min="1" max="1" width="4" style="1" customWidth="1"/>
    <col min="2" max="2" width="12.7109375" style="1" customWidth="1"/>
    <col min="3" max="3" width="21.7109375" style="1" customWidth="1"/>
    <col min="4" max="4" width="21" style="1" customWidth="1"/>
    <col min="5" max="9" width="21.7109375" style="1" customWidth="1"/>
    <col min="10" max="10" width="20.85546875" style="1" customWidth="1"/>
    <col min="11" max="11" width="21.42578125" style="1" customWidth="1"/>
    <col min="12" max="12" width="21.7109375" style="1" customWidth="1"/>
    <col min="13" max="13" width="20.85546875" style="1" customWidth="1"/>
    <col min="14" max="14" width="21.5703125" style="1" customWidth="1"/>
    <col min="15" max="15" width="23" style="1" customWidth="1"/>
    <col min="16" max="16" width="11" style="3" customWidth="1"/>
    <col min="17" max="19" width="8.85546875" style="1"/>
    <col min="20" max="20" width="33" style="1" customWidth="1"/>
    <col min="21" max="16384" width="8.85546875" style="1"/>
  </cols>
  <sheetData>
    <row r="1" spans="1:18" ht="13.5" thickBot="1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  <c r="R1" s="3"/>
    </row>
    <row r="2" spans="1:18" ht="21" thickBot="1" x14ac:dyDescent="0.35">
      <c r="A2" s="33"/>
      <c r="B2" s="56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34"/>
      <c r="Q2" s="3"/>
      <c r="R2" s="3"/>
    </row>
    <row r="3" spans="1:18" ht="37.5" customHeight="1" x14ac:dyDescent="0.2">
      <c r="A3" s="33"/>
      <c r="B3" s="21" t="s">
        <v>10</v>
      </c>
      <c r="C3" s="59" t="s">
        <v>19</v>
      </c>
      <c r="D3" s="60"/>
      <c r="E3" s="61"/>
      <c r="F3" s="62" t="s">
        <v>20</v>
      </c>
      <c r="G3" s="63"/>
      <c r="H3" s="64"/>
      <c r="I3" s="59" t="s">
        <v>21</v>
      </c>
      <c r="J3" s="60"/>
      <c r="K3" s="61"/>
      <c r="L3" s="62" t="s">
        <v>26</v>
      </c>
      <c r="M3" s="63"/>
      <c r="N3" s="64"/>
      <c r="O3" s="22" t="s">
        <v>16</v>
      </c>
      <c r="P3" s="35"/>
      <c r="Q3" s="25" t="s">
        <v>6</v>
      </c>
      <c r="R3" s="3"/>
    </row>
    <row r="4" spans="1:18" ht="34.5" customHeight="1" x14ac:dyDescent="0.2">
      <c r="A4" s="33"/>
      <c r="B4" s="46" t="s">
        <v>5</v>
      </c>
      <c r="C4" s="50" t="s">
        <v>4</v>
      </c>
      <c r="D4" s="51"/>
      <c r="E4" s="52"/>
      <c r="F4" s="50" t="s">
        <v>4</v>
      </c>
      <c r="G4" s="51"/>
      <c r="H4" s="52"/>
      <c r="I4" s="50" t="s">
        <v>4</v>
      </c>
      <c r="J4" s="51"/>
      <c r="K4" s="52"/>
      <c r="L4" s="50" t="s">
        <v>4</v>
      </c>
      <c r="M4" s="51"/>
      <c r="N4" s="52"/>
      <c r="O4" s="23"/>
      <c r="P4" s="35"/>
      <c r="Q4" s="25"/>
      <c r="R4" s="3"/>
    </row>
    <row r="5" spans="1:18" ht="21.75" customHeight="1" x14ac:dyDescent="0.2">
      <c r="A5" s="33"/>
      <c r="B5" s="47"/>
      <c r="C5" s="14" t="s">
        <v>9</v>
      </c>
      <c r="D5" s="15" t="s">
        <v>8</v>
      </c>
      <c r="E5" s="16" t="s">
        <v>7</v>
      </c>
      <c r="F5" s="17" t="s">
        <v>9</v>
      </c>
      <c r="G5" s="18" t="s">
        <v>8</v>
      </c>
      <c r="H5" s="19" t="s">
        <v>7</v>
      </c>
      <c r="I5" s="14" t="s">
        <v>9</v>
      </c>
      <c r="J5" s="15" t="s">
        <v>8</v>
      </c>
      <c r="K5" s="16" t="s">
        <v>7</v>
      </c>
      <c r="L5" s="17" t="s">
        <v>9</v>
      </c>
      <c r="M5" s="18" t="s">
        <v>8</v>
      </c>
      <c r="N5" s="19" t="s">
        <v>7</v>
      </c>
      <c r="O5" s="23"/>
      <c r="P5" s="35"/>
      <c r="Q5" s="25"/>
      <c r="R5" s="44" t="s">
        <v>17</v>
      </c>
    </row>
    <row r="6" spans="1:18" ht="33" customHeight="1" x14ac:dyDescent="0.2">
      <c r="A6" s="33"/>
      <c r="B6" s="13" t="s">
        <v>11</v>
      </c>
      <c r="C6" s="9"/>
      <c r="D6" s="8"/>
      <c r="E6" s="10"/>
      <c r="F6" s="11"/>
      <c r="G6" s="6"/>
      <c r="H6" s="12"/>
      <c r="I6" s="9"/>
      <c r="J6" s="8"/>
      <c r="K6" s="10"/>
      <c r="L6" s="11"/>
      <c r="M6" s="6"/>
      <c r="N6" s="12"/>
      <c r="O6" s="41" t="str">
        <f>IF(Q6=1,"Cumulative Effects Expected", "")</f>
        <v/>
      </c>
      <c r="P6" s="36"/>
      <c r="Q6" s="26">
        <f>IF(O$23&gt;32,1,0)</f>
        <v>0</v>
      </c>
      <c r="R6" s="3" t="s">
        <v>25</v>
      </c>
    </row>
    <row r="7" spans="1:18" ht="30" customHeight="1" x14ac:dyDescent="0.2">
      <c r="A7" s="33"/>
      <c r="B7" s="13" t="s">
        <v>12</v>
      </c>
      <c r="C7" s="9"/>
      <c r="D7" s="8"/>
      <c r="E7" s="10"/>
      <c r="F7" s="11"/>
      <c r="G7" s="6"/>
      <c r="H7" s="12"/>
      <c r="I7" s="9"/>
      <c r="J7" s="8"/>
      <c r="K7" s="10"/>
      <c r="L7" s="11"/>
      <c r="M7" s="6"/>
      <c r="N7" s="12"/>
      <c r="O7" s="42" t="str">
        <f>IF(Q7=1,"Likely Cumulative Effects", "")</f>
        <v/>
      </c>
      <c r="P7" s="36"/>
      <c r="Q7" s="26">
        <f>IF(AND(24&lt;O$23, O$23&lt;33),1,0)</f>
        <v>0</v>
      </c>
      <c r="R7" s="27" t="s">
        <v>24</v>
      </c>
    </row>
    <row r="8" spans="1:18" ht="46.5" customHeight="1" x14ac:dyDescent="0.2">
      <c r="A8" s="33"/>
      <c r="B8" s="13" t="s">
        <v>13</v>
      </c>
      <c r="C8" s="9"/>
      <c r="D8" s="8"/>
      <c r="E8" s="10"/>
      <c r="F8" s="11"/>
      <c r="G8" s="6"/>
      <c r="H8" s="12"/>
      <c r="I8" s="9"/>
      <c r="J8" s="8"/>
      <c r="K8" s="10"/>
      <c r="L8" s="11"/>
      <c r="M8" s="6"/>
      <c r="N8" s="12"/>
      <c r="O8" s="42" t="str">
        <f>IF(Q8=1,"Possible Cumulative Effects", "")</f>
        <v/>
      </c>
      <c r="P8" s="36"/>
      <c r="Q8" s="26">
        <f>IF(AND(16&lt;O$23,O$23&lt;25),1,0)</f>
        <v>0</v>
      </c>
      <c r="R8" s="27" t="s">
        <v>23</v>
      </c>
    </row>
    <row r="9" spans="1:18" ht="33.75" customHeight="1" x14ac:dyDescent="0.2">
      <c r="A9" s="33"/>
      <c r="B9" s="13" t="s">
        <v>14</v>
      </c>
      <c r="C9" s="9"/>
      <c r="D9" s="8"/>
      <c r="E9" s="10"/>
      <c r="F9" s="11"/>
      <c r="G9" s="6"/>
      <c r="H9" s="12"/>
      <c r="I9" s="9"/>
      <c r="J9" s="8"/>
      <c r="K9" s="10"/>
      <c r="L9" s="11"/>
      <c r="M9" s="6"/>
      <c r="N9" s="12"/>
      <c r="O9" s="43" t="str">
        <f>IF(Q9=1,"Cumulative Effects Not Likely", "")</f>
        <v/>
      </c>
      <c r="P9" s="36"/>
      <c r="Q9" s="26">
        <f>IF(AND(7&lt;O$23, O$23&lt;17),1,0)</f>
        <v>0</v>
      </c>
      <c r="R9" s="28" t="s">
        <v>3</v>
      </c>
    </row>
    <row r="10" spans="1:18" ht="46.5" customHeight="1" x14ac:dyDescent="0.2">
      <c r="A10" s="33"/>
      <c r="B10" s="13" t="s">
        <v>15</v>
      </c>
      <c r="C10" s="9"/>
      <c r="D10" s="8"/>
      <c r="E10" s="10"/>
      <c r="F10" s="11"/>
      <c r="G10" s="6"/>
      <c r="H10" s="12"/>
      <c r="I10" s="9"/>
      <c r="J10" s="8"/>
      <c r="K10" s="10"/>
      <c r="L10" s="11"/>
      <c r="M10" s="6"/>
      <c r="N10" s="12"/>
      <c r="O10" s="41" t="str">
        <f>IF(Q10=1,"Cumulative Effects Not Expected", "")</f>
        <v>Cumulative Effects Not Expected</v>
      </c>
      <c r="P10" s="36"/>
      <c r="Q10" s="26">
        <f>IF(O$23&lt;8,1,0)</f>
        <v>1</v>
      </c>
      <c r="R10" s="27" t="s">
        <v>22</v>
      </c>
    </row>
    <row r="11" spans="1:18" ht="39" customHeight="1" thickBot="1" x14ac:dyDescent="0.25">
      <c r="A11" s="33"/>
      <c r="B11" s="20" t="s">
        <v>2</v>
      </c>
      <c r="C11" s="53" t="s">
        <v>1</v>
      </c>
      <c r="D11" s="54"/>
      <c r="E11" s="55"/>
      <c r="F11" s="53" t="s">
        <v>1</v>
      </c>
      <c r="G11" s="54"/>
      <c r="H11" s="55"/>
      <c r="I11" s="53" t="s">
        <v>1</v>
      </c>
      <c r="J11" s="54"/>
      <c r="K11" s="55"/>
      <c r="L11" s="53" t="s">
        <v>1</v>
      </c>
      <c r="M11" s="54"/>
      <c r="N11" s="55"/>
      <c r="O11" s="24"/>
      <c r="P11" s="37"/>
      <c r="Q11" s="3"/>
      <c r="R11" s="3"/>
    </row>
    <row r="12" spans="1:18" ht="14.25" x14ac:dyDescent="0.2">
      <c r="A12" s="33"/>
      <c r="B12" s="3"/>
      <c r="C12" s="45" t="s">
        <v>18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9"/>
      <c r="Q12" s="3"/>
      <c r="R12" s="3"/>
    </row>
    <row r="13" spans="1:18" ht="13.5" thickBo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"/>
      <c r="R13" s="3"/>
    </row>
    <row r="14" spans="1:18" x14ac:dyDescent="0.2">
      <c r="Q14" s="3"/>
      <c r="R14" s="3"/>
    </row>
    <row r="15" spans="1:18" ht="24.75" customHeight="1" x14ac:dyDescent="0.3">
      <c r="B15" s="49" t="s">
        <v>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Q15" s="3"/>
      <c r="R15" s="3"/>
    </row>
    <row r="16" spans="1:18" ht="24.75" customHeight="1" x14ac:dyDescent="0.3">
      <c r="B16" s="7"/>
      <c r="C16" s="48" t="str">
        <f>C3</f>
        <v>Notable Cultural Features</v>
      </c>
      <c r="D16" s="48"/>
      <c r="E16" s="48"/>
      <c r="F16" s="48" t="str">
        <f>F3</f>
        <v>Notable Community Features</v>
      </c>
      <c r="G16" s="48"/>
      <c r="H16" s="48"/>
      <c r="I16" s="48" t="str">
        <f>I3</f>
        <v>Notable Water Quality Features</v>
      </c>
      <c r="J16" s="48"/>
      <c r="K16" s="48"/>
      <c r="L16" s="48" t="str">
        <f>L3</f>
        <v>Notable Natural &amp; Habitat Features</v>
      </c>
      <c r="M16" s="48"/>
      <c r="N16" s="48"/>
    </row>
    <row r="17" spans="2:15" ht="31.5" x14ac:dyDescent="0.25">
      <c r="B17" s="5"/>
      <c r="C17" s="4" t="str">
        <f t="shared" ref="C17:N17" si="0">C5</f>
        <v>Past Actions</v>
      </c>
      <c r="D17" s="4" t="str">
        <f t="shared" si="0"/>
        <v>Current Activities</v>
      </c>
      <c r="E17" s="4" t="str">
        <f t="shared" si="0"/>
        <v>Future Development</v>
      </c>
      <c r="F17" s="4" t="str">
        <f t="shared" si="0"/>
        <v>Past Actions</v>
      </c>
      <c r="G17" s="4" t="str">
        <f t="shared" si="0"/>
        <v>Current Activities</v>
      </c>
      <c r="H17" s="4" t="str">
        <f t="shared" si="0"/>
        <v>Future Development</v>
      </c>
      <c r="I17" s="4" t="str">
        <f t="shared" si="0"/>
        <v>Past Actions</v>
      </c>
      <c r="J17" s="4" t="str">
        <f t="shared" si="0"/>
        <v>Current Activities</v>
      </c>
      <c r="K17" s="4" t="str">
        <f t="shared" si="0"/>
        <v>Future Development</v>
      </c>
      <c r="L17" s="4" t="str">
        <f t="shared" si="0"/>
        <v>Past Actions</v>
      </c>
      <c r="M17" s="4" t="str">
        <f t="shared" si="0"/>
        <v>Current Activities</v>
      </c>
      <c r="N17" s="4" t="str">
        <f t="shared" si="0"/>
        <v>Future Development</v>
      </c>
    </row>
    <row r="18" spans="2:15" x14ac:dyDescent="0.2">
      <c r="C18" s="3">
        <f>IF(COUNTBLANK(C6),0,5)</f>
        <v>0</v>
      </c>
      <c r="D18" s="3">
        <f>IF(COUNTBLANK(D6),0,7)</f>
        <v>0</v>
      </c>
      <c r="E18" s="3">
        <f>IF(COUNTBLANK(E6),0,10)</f>
        <v>0</v>
      </c>
      <c r="F18" s="3">
        <f>IF(COUNTBLANK(F6),0,5)</f>
        <v>0</v>
      </c>
      <c r="G18" s="3">
        <f>IF(COUNTBLANK(G6),0,7)</f>
        <v>0</v>
      </c>
      <c r="H18" s="3">
        <f>IF(COUNTBLANK(H6),0,10)</f>
        <v>0</v>
      </c>
      <c r="I18" s="3">
        <f>IF(COUNTBLANK(I6),0,5)</f>
        <v>0</v>
      </c>
      <c r="J18" s="3">
        <f>IF(COUNTBLANK(J6),0,7)</f>
        <v>0</v>
      </c>
      <c r="K18" s="3">
        <f>IF(COUNTBLANK(K6),0,10)</f>
        <v>0</v>
      </c>
      <c r="L18" s="3">
        <f>IF(COUNTBLANK(L6),0,5)</f>
        <v>0</v>
      </c>
      <c r="M18" s="3">
        <f>IF(COUNTBLANK(M6),0,7)</f>
        <v>0</v>
      </c>
      <c r="N18" s="3">
        <f>IF(COUNTBLANK(N6),0,10)</f>
        <v>0</v>
      </c>
    </row>
    <row r="19" spans="2:15" x14ac:dyDescent="0.2">
      <c r="C19" s="3">
        <f>IF(COUNTBLANK(C7),0,4)</f>
        <v>0</v>
      </c>
      <c r="D19" s="3">
        <f>IF(COUNTBLANK(D7),0,5)</f>
        <v>0</v>
      </c>
      <c r="E19" s="3">
        <f>IF(COUNTBLANK(E7),0,8)</f>
        <v>0</v>
      </c>
      <c r="F19" s="3">
        <f>IF(COUNTBLANK(F7),0,4)</f>
        <v>0</v>
      </c>
      <c r="G19" s="3">
        <f>IF(COUNTBLANK(G7),0,5)</f>
        <v>0</v>
      </c>
      <c r="H19" s="3">
        <f>IF(COUNTBLANK(H7),0,8)</f>
        <v>0</v>
      </c>
      <c r="I19" s="3">
        <f>IF(COUNTBLANK(I7),0,4)</f>
        <v>0</v>
      </c>
      <c r="J19" s="3">
        <f>IF(COUNTBLANK(J7),0,5)</f>
        <v>0</v>
      </c>
      <c r="K19" s="3">
        <f>IF(COUNTBLANK(K7),0,8)</f>
        <v>0</v>
      </c>
      <c r="L19" s="3">
        <f>IF(COUNTBLANK(L7),0,4)</f>
        <v>0</v>
      </c>
      <c r="M19" s="3">
        <f>IF(COUNTBLANK(M7),0,5)</f>
        <v>0</v>
      </c>
      <c r="N19" s="3">
        <f>IF(COUNTBLANK(N7),0,8)</f>
        <v>0</v>
      </c>
    </row>
    <row r="20" spans="2:15" x14ac:dyDescent="0.2">
      <c r="C20" s="3">
        <f>IF(COUNTBLANK(C8),0,3)</f>
        <v>0</v>
      </c>
      <c r="D20" s="3">
        <f>IF(COUNTBLANK(D8),0,3)</f>
        <v>0</v>
      </c>
      <c r="E20" s="3">
        <f>IF(COUNTBLANK(E8),0,4)</f>
        <v>0</v>
      </c>
      <c r="F20" s="3">
        <f>IF(COUNTBLANK(F8),0,3)</f>
        <v>0</v>
      </c>
      <c r="G20" s="3">
        <f>IF(COUNTBLANK(G8),0,3)</f>
        <v>0</v>
      </c>
      <c r="H20" s="3">
        <f>IF(COUNTBLANK(H8),0,4)</f>
        <v>0</v>
      </c>
      <c r="I20" s="3">
        <f>IF(COUNTBLANK(I8),0,3)</f>
        <v>0</v>
      </c>
      <c r="J20" s="3">
        <f>IF(COUNTBLANK(J8),0,3)</f>
        <v>0</v>
      </c>
      <c r="K20" s="3">
        <f>IF(COUNTBLANK(K8),0,4)</f>
        <v>0</v>
      </c>
      <c r="L20" s="3">
        <f>IF(COUNTBLANK(L8),0,3)</f>
        <v>0</v>
      </c>
      <c r="M20" s="3">
        <f>IF(COUNTBLANK(M8),0,3)</f>
        <v>0</v>
      </c>
      <c r="N20" s="3">
        <f>IF(COUNTBLANK(N8),0,4)</f>
        <v>0</v>
      </c>
    </row>
    <row r="21" spans="2:15" x14ac:dyDescent="0.2">
      <c r="C21" s="3">
        <f>IF(COUNTBLANK(C9),0,2)</f>
        <v>0</v>
      </c>
      <c r="D21" s="3">
        <f>IF(COUNTBLANK(D9),0,1)</f>
        <v>0</v>
      </c>
      <c r="E21" s="3">
        <f>IF(COUNTBLANK(E9),0,2)</f>
        <v>0</v>
      </c>
      <c r="F21" s="3">
        <f>IF(COUNTBLANK(F9),0,2)</f>
        <v>0</v>
      </c>
      <c r="G21" s="3">
        <f>IF(COUNTBLANK(G9),0,1)</f>
        <v>0</v>
      </c>
      <c r="H21" s="3">
        <f>IF(COUNTBLANK(H9),0,2)</f>
        <v>0</v>
      </c>
      <c r="I21" s="3">
        <f>IF(COUNTBLANK(I9),0,2)</f>
        <v>0</v>
      </c>
      <c r="J21" s="3">
        <f>IF(COUNTBLANK(J9),0,1)</f>
        <v>0</v>
      </c>
      <c r="K21" s="3">
        <f>IF(COUNTBLANK(K9),0,2)</f>
        <v>0</v>
      </c>
      <c r="L21" s="3">
        <f>IF(COUNTBLANK(L9),0,2)</f>
        <v>0</v>
      </c>
      <c r="M21" s="3">
        <f>IF(COUNTBLANK(M9),0,1)</f>
        <v>0</v>
      </c>
      <c r="N21" s="3">
        <f>IF(COUNTBLANK(N9),0,2)</f>
        <v>0</v>
      </c>
    </row>
    <row r="22" spans="2:15" x14ac:dyDescent="0.2">
      <c r="C22" s="3">
        <f>IF(COUNTBLANK(C10),0,-2)</f>
        <v>0</v>
      </c>
      <c r="D22" s="3">
        <f>IF(COUNTBLANK(D10),0,-1)</f>
        <v>0</v>
      </c>
      <c r="E22" s="3">
        <f>IF(COUNTBLANK(E10),0,-2)</f>
        <v>0</v>
      </c>
      <c r="F22" s="3">
        <f>IF(COUNTBLANK(F10),0,-2)</f>
        <v>0</v>
      </c>
      <c r="G22" s="3">
        <f>IF(COUNTBLANK(G10),0,-1)</f>
        <v>0</v>
      </c>
      <c r="H22" s="3">
        <f>IF(COUNTBLANK(H10),0,-2)</f>
        <v>0</v>
      </c>
      <c r="I22" s="3">
        <f>IF(COUNTBLANK(I10),0,-2)</f>
        <v>0</v>
      </c>
      <c r="J22" s="3">
        <f>IF(COUNTBLANK(J10),0,-1)</f>
        <v>0</v>
      </c>
      <c r="K22" s="3">
        <f>IF(COUNTBLANK(K10),0,-2)</f>
        <v>0</v>
      </c>
      <c r="L22" s="3">
        <f>IF(COUNTBLANK(L10),0,-2)</f>
        <v>0</v>
      </c>
      <c r="M22" s="3">
        <f>IF(COUNTBLANK(M10),0,-1)</f>
        <v>0</v>
      </c>
      <c r="N22" s="3">
        <f>IF(COUNTBLANK(N10),0,-2)</f>
        <v>0</v>
      </c>
    </row>
    <row r="23" spans="2:15" x14ac:dyDescent="0.2">
      <c r="O23" s="1">
        <f>SUM(C18:N22)</f>
        <v>0</v>
      </c>
    </row>
    <row r="24" spans="2:15" ht="18" x14ac:dyDescent="0.25">
      <c r="J24" s="2"/>
      <c r="K24" s="2"/>
      <c r="L24" s="2"/>
      <c r="M24" s="2"/>
      <c r="N24" s="2"/>
    </row>
  </sheetData>
  <mergeCells count="19">
    <mergeCell ref="B2:O2"/>
    <mergeCell ref="C3:E3"/>
    <mergeCell ref="F3:H3"/>
    <mergeCell ref="I3:K3"/>
    <mergeCell ref="L3:N3"/>
    <mergeCell ref="B4:B5"/>
    <mergeCell ref="C16:E16"/>
    <mergeCell ref="F16:H16"/>
    <mergeCell ref="I16:K16"/>
    <mergeCell ref="B15:N15"/>
    <mergeCell ref="L16:N16"/>
    <mergeCell ref="C4:E4"/>
    <mergeCell ref="F4:H4"/>
    <mergeCell ref="I4:K4"/>
    <mergeCell ref="L4:N4"/>
    <mergeCell ref="C11:E11"/>
    <mergeCell ref="L11:N11"/>
    <mergeCell ref="I11:K11"/>
    <mergeCell ref="F11:H11"/>
  </mergeCells>
  <pageMargins left="0.7" right="0.7" top="0.75" bottom="0.75" header="0.3" footer="0.3"/>
  <pageSetup scale="4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08149A1-2A77-4CA5-89B2-D7CAA0AC7EF9}"/>
</file>

<file path=customXml/itemProps2.xml><?xml version="1.0" encoding="utf-8"?>
<ds:datastoreItem xmlns:ds="http://schemas.openxmlformats.org/officeDocument/2006/customXml" ds:itemID="{D00663E1-7DED-4C17-A278-715E00081E73}"/>
</file>

<file path=customXml/itemProps3.xml><?xml version="1.0" encoding="utf-8"?>
<ds:datastoreItem xmlns:ds="http://schemas.openxmlformats.org/officeDocument/2006/customXml" ds:itemID="{D3D2981D-9E96-4CEF-822E-F2C2AF0D49D3}"/>
</file>

<file path=customXml/itemProps4.xml><?xml version="1.0" encoding="utf-8"?>
<ds:datastoreItem xmlns:ds="http://schemas.openxmlformats.org/officeDocument/2006/customXml" ds:itemID="{1BAC32B8-8FFF-4A51-8F31-2CCA7478BE98}"/>
</file>

<file path=customXml/itemProps5.xml><?xml version="1.0" encoding="utf-8"?>
<ds:datastoreItem xmlns:ds="http://schemas.openxmlformats.org/officeDocument/2006/customXml" ds:itemID="{B57F69B2-DC4B-4A43-9917-C3658F2DD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Effects</vt:lpstr>
      <vt:lpstr>'Cumulative Effects'!Print_Area</vt:lpstr>
    </vt:vector>
  </TitlesOfParts>
  <Company>N.C.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3 Cumulative Effects Matrix</dc:title>
  <dc:creator>Deaton, Robert W</dc:creator>
  <dc:description/>
  <cp:lastModifiedBy>Cook, Alena R</cp:lastModifiedBy>
  <cp:lastPrinted>2014-01-07T22:01:54Z</cp:lastPrinted>
  <dcterms:created xsi:type="dcterms:W3CDTF">2012-10-22T19:18:11Z</dcterms:created>
  <dcterms:modified xsi:type="dcterms:W3CDTF">2016-06-26T16:25:41Z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26700</vt:r8>
  </property>
</Properties>
</file>