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wilkerson\Documents\"/>
    </mc:Choice>
  </mc:AlternateContent>
  <xr:revisionPtr revIDLastSave="0" documentId="8_{2578A554-F4C2-46C9-9BD7-924CAB4B3DCD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Original" sheetId="2" r:id="rId1"/>
  </sheets>
  <definedNames>
    <definedName name="_xlnm.Print_Area" localSheetId="0">Original!$A$1:$Q$62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" l="1"/>
  <c r="O44" i="2" l="1"/>
  <c r="P44" i="2" s="1"/>
  <c r="O36" i="2"/>
  <c r="P36" i="2" s="1"/>
  <c r="O35" i="2"/>
  <c r="P35" i="2" s="1"/>
  <c r="L36" i="2"/>
  <c r="L35" i="2"/>
  <c r="N43" i="2"/>
  <c r="L44" i="2"/>
  <c r="J44" i="2"/>
  <c r="J36" i="2"/>
  <c r="J35" i="2"/>
  <c r="H44" i="2"/>
  <c r="H36" i="2"/>
  <c r="N36" i="2" s="1"/>
  <c r="H35" i="2"/>
  <c r="N35" i="2" s="1"/>
  <c r="O21" i="2" l="1"/>
  <c r="P21" i="2" s="1"/>
  <c r="N21" i="2"/>
  <c r="L21" i="2"/>
  <c r="J21" i="2"/>
  <c r="H21" i="2"/>
  <c r="O20" i="2"/>
  <c r="P20" i="2" s="1"/>
  <c r="N20" i="2"/>
  <c r="L20" i="2"/>
  <c r="J20" i="2"/>
  <c r="H20" i="2"/>
  <c r="O22" i="2"/>
  <c r="P22" i="2" s="1"/>
  <c r="N22" i="2"/>
  <c r="L22" i="2"/>
  <c r="J22" i="2"/>
  <c r="H22" i="2"/>
  <c r="L11" i="2"/>
  <c r="L12" i="2"/>
  <c r="L13" i="2"/>
  <c r="L14" i="2"/>
  <c r="L15" i="2"/>
  <c r="L16" i="2"/>
  <c r="L17" i="2"/>
  <c r="L18" i="2"/>
  <c r="L19" i="2"/>
  <c r="L23" i="2"/>
  <c r="L24" i="2"/>
  <c r="L33" i="2"/>
  <c r="L34" i="2"/>
  <c r="L37" i="2"/>
  <c r="L38" i="2"/>
  <c r="L39" i="2"/>
  <c r="L40" i="2"/>
  <c r="L41" i="2"/>
  <c r="L42" i="2"/>
  <c r="L43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25" i="2" l="1"/>
  <c r="L26" i="2" s="1"/>
  <c r="L27" i="2" s="1"/>
  <c r="L59" i="2"/>
  <c r="O34" i="2"/>
  <c r="P34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 s="1"/>
  <c r="O53" i="2"/>
  <c r="P53" i="2" s="1"/>
  <c r="O54" i="2"/>
  <c r="P54" i="2" s="1"/>
  <c r="O55" i="2"/>
  <c r="P55" i="2" s="1"/>
  <c r="O56" i="2"/>
  <c r="P56" i="2" s="1"/>
  <c r="O57" i="2"/>
  <c r="P57" i="2" s="1"/>
  <c r="O58" i="2"/>
  <c r="P58" i="2" s="1"/>
  <c r="O33" i="2"/>
  <c r="P33" i="2" s="1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4" i="2"/>
  <c r="N42" i="2"/>
  <c r="N41" i="2"/>
  <c r="N40" i="2"/>
  <c r="N39" i="2"/>
  <c r="N38" i="2"/>
  <c r="N37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3" i="2"/>
  <c r="J42" i="2"/>
  <c r="J41" i="2"/>
  <c r="J40" i="2"/>
  <c r="J39" i="2"/>
  <c r="J38" i="2"/>
  <c r="J37" i="2"/>
  <c r="J34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3" i="2"/>
  <c r="H42" i="2"/>
  <c r="H41" i="2"/>
  <c r="H40" i="2"/>
  <c r="H39" i="2"/>
  <c r="H38" i="2"/>
  <c r="H37" i="2"/>
  <c r="H34" i="2"/>
  <c r="N34" i="2" s="1"/>
  <c r="H11" i="2"/>
  <c r="O24" i="2"/>
  <c r="P24" i="2" s="1"/>
  <c r="O23" i="2"/>
  <c r="P23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O13" i="2"/>
  <c r="P13" i="2" s="1"/>
  <c r="O12" i="2"/>
  <c r="P12" i="2" s="1"/>
  <c r="O11" i="2"/>
  <c r="P11" i="2" s="1"/>
  <c r="J33" i="2"/>
  <c r="H33" i="2"/>
  <c r="N33" i="2" s="1"/>
  <c r="M30" i="2"/>
  <c r="K30" i="2"/>
  <c r="I30" i="2"/>
  <c r="G30" i="2"/>
  <c r="M25" i="2"/>
  <c r="K25" i="2"/>
  <c r="I25" i="2"/>
  <c r="G25" i="2"/>
  <c r="N24" i="2"/>
  <c r="J24" i="2"/>
  <c r="H24" i="2"/>
  <c r="N23" i="2"/>
  <c r="J23" i="2"/>
  <c r="H23" i="2"/>
  <c r="N19" i="2"/>
  <c r="J19" i="2"/>
  <c r="H19" i="2"/>
  <c r="N18" i="2"/>
  <c r="J18" i="2"/>
  <c r="H18" i="2"/>
  <c r="N17" i="2"/>
  <c r="J17" i="2"/>
  <c r="H17" i="2"/>
  <c r="N16" i="2"/>
  <c r="J16" i="2"/>
  <c r="H16" i="2"/>
  <c r="N15" i="2"/>
  <c r="J15" i="2"/>
  <c r="H15" i="2"/>
  <c r="N14" i="2"/>
  <c r="J14" i="2"/>
  <c r="H14" i="2"/>
  <c r="N13" i="2"/>
  <c r="J13" i="2"/>
  <c r="H13" i="2"/>
  <c r="N12" i="2"/>
  <c r="J12" i="2"/>
  <c r="H12" i="2"/>
  <c r="N11" i="2"/>
  <c r="J11" i="2"/>
  <c r="L29" i="2" l="1"/>
  <c r="L28" i="2"/>
  <c r="O25" i="2"/>
  <c r="O30" i="2"/>
  <c r="P14" i="2"/>
  <c r="P25" i="2" s="1"/>
  <c r="N25" i="2"/>
  <c r="J25" i="2"/>
  <c r="H59" i="2"/>
  <c r="H25" i="2"/>
  <c r="J59" i="2"/>
  <c r="N59" i="2"/>
  <c r="P59" i="2"/>
  <c r="L30" i="2" l="1"/>
  <c r="L61" i="2" s="1"/>
  <c r="J29" i="2"/>
  <c r="J26" i="2"/>
  <c r="J27" i="2" s="1"/>
  <c r="P26" i="2"/>
  <c r="P27" i="2" s="1"/>
  <c r="P28" i="2" s="1"/>
  <c r="P29" i="2"/>
  <c r="N29" i="2"/>
  <c r="N26" i="2"/>
  <c r="N27" i="2" s="1"/>
  <c r="N28" i="2" s="1"/>
  <c r="H29" i="2"/>
  <c r="H26" i="2"/>
  <c r="H27" i="2" s="1"/>
  <c r="N30" i="2" l="1"/>
  <c r="N61" i="2" s="1"/>
  <c r="J28" i="2"/>
  <c r="J30" i="2" s="1"/>
  <c r="J61" i="2" s="1"/>
  <c r="P30" i="2"/>
  <c r="P61" i="2" s="1"/>
  <c r="H28" i="2"/>
  <c r="H30" i="2" s="1"/>
  <c r="H61" i="2" s="1"/>
</calcChain>
</file>

<file path=xl/sharedStrings.xml><?xml version="1.0" encoding="utf-8"?>
<sst xmlns="http://schemas.openxmlformats.org/spreadsheetml/2006/main" count="93" uniqueCount="74">
  <si>
    <t>TASK 1</t>
  </si>
  <si>
    <t>TASK 2</t>
  </si>
  <si>
    <t>TASK 3</t>
  </si>
  <si>
    <t>TASK 4</t>
  </si>
  <si>
    <t>Consultation and</t>
  </si>
  <si>
    <t xml:space="preserve">Research and </t>
  </si>
  <si>
    <t>Draft and Final</t>
  </si>
  <si>
    <t xml:space="preserve">Project Management </t>
  </si>
  <si>
    <t>Fieldwork</t>
  </si>
  <si>
    <t>Lab Work</t>
  </si>
  <si>
    <t>Report Preparation</t>
  </si>
  <si>
    <t>TOTALS</t>
  </si>
  <si>
    <t>LABOR CATEGORY</t>
  </si>
  <si>
    <t>BILLING RATE</t>
  </si>
  <si>
    <t>HOURS</t>
  </si>
  <si>
    <t>COST</t>
  </si>
  <si>
    <t>Direct Labor Subtotals</t>
  </si>
  <si>
    <t>Fee Base Subtotals</t>
  </si>
  <si>
    <t>Net Fee</t>
  </si>
  <si>
    <t>Subtotals</t>
  </si>
  <si>
    <t>DIRECT COSTS</t>
  </si>
  <si>
    <t>RATE</t>
  </si>
  <si>
    <t>UNITS</t>
  </si>
  <si>
    <t>Vehicle Mileage (Carry-All)</t>
  </si>
  <si>
    <t>Vehicle Mileage (Sedan)</t>
  </si>
  <si>
    <t>Film and Developing</t>
  </si>
  <si>
    <t>Per diem</t>
  </si>
  <si>
    <t>Lodging</t>
  </si>
  <si>
    <t>Report b/w</t>
  </si>
  <si>
    <t>Report color</t>
  </si>
  <si>
    <t>Miscellaneaous Field Supplies</t>
  </si>
  <si>
    <t>Miscellaneaous Lab Supplies</t>
  </si>
  <si>
    <t>Subcontracted Services</t>
  </si>
  <si>
    <t>Heavy Machinery w/ Operator</t>
  </si>
  <si>
    <t>Excavation Shelter</t>
  </si>
  <si>
    <t>Outdoor Portable Heater</t>
  </si>
  <si>
    <t>Porta-Johns</t>
  </si>
  <si>
    <t>Ground Penetrating Radar</t>
  </si>
  <si>
    <t>Total Station Rental/Weekly</t>
  </si>
  <si>
    <t>Chronometric Analysis</t>
  </si>
  <si>
    <t>Ethnobotanical Analysis</t>
  </si>
  <si>
    <t>Faunal Analysis</t>
  </si>
  <si>
    <t>Pollen/Phytolith Analysis</t>
  </si>
  <si>
    <t>INAA</t>
  </si>
  <si>
    <t>Pottery Petrographic Analysis</t>
  </si>
  <si>
    <t>Use Wear Analysis</t>
  </si>
  <si>
    <t>PROJECT TOTAL</t>
  </si>
  <si>
    <t>FIRM</t>
  </si>
  <si>
    <t>TIP</t>
  </si>
  <si>
    <t>PROJECT DESCRIPTION</t>
  </si>
  <si>
    <t>PREPARED BY</t>
  </si>
  <si>
    <t>Overhead @ 000.00%</t>
  </si>
  <si>
    <t>EMPLOYEE NAME</t>
  </si>
  <si>
    <t>Facilities Cost of Capital @0.0000%</t>
  </si>
  <si>
    <t>Version:</t>
  </si>
  <si>
    <t>Car Rental</t>
  </si>
  <si>
    <t>Gas for Rental</t>
  </si>
  <si>
    <t xml:space="preserve">Miscellaneaous </t>
  </si>
  <si>
    <t>2020.01.21.RJS</t>
  </si>
  <si>
    <t>Contract/Project Manager</t>
  </si>
  <si>
    <t>Archaeologist</t>
  </si>
  <si>
    <t>Arcaheolgoical Technician</t>
  </si>
  <si>
    <t>Archaeological Technicians</t>
  </si>
  <si>
    <t>Lab Manager</t>
  </si>
  <si>
    <t>Lithic Analyst</t>
  </si>
  <si>
    <t>Editor/Peer Review</t>
  </si>
  <si>
    <t>GIS/Graphics</t>
  </si>
  <si>
    <t>B-1234</t>
  </si>
  <si>
    <t xml:space="preserve">Survey and Evaluation </t>
  </si>
  <si>
    <t>Archaeology Team</t>
  </si>
  <si>
    <t>Vandelay Industries</t>
  </si>
  <si>
    <t>John Mayall</t>
  </si>
  <si>
    <t>Jimi Hendrix</t>
  </si>
  <si>
    <t>Carlos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</si>
</sst>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&quot;$&quot;#,##0.000"/>
    <numFmt numFmtId="166" formatCode="0.0000%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u/>
      <sz val="8"/>
      <name val="Tahoma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color rgb="FFFF0000"/>
      <name val="Tahoma"/>
      <family val="2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7" fillId="0" borderId="9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7" fontId="7" fillId="0" borderId="9" xfId="0" applyNumberFormat="1" applyFont="1" applyBorder="1" applyAlignment="1" applyProtection="1">
      <alignment horizontal="center"/>
      <protection locked="0"/>
    </xf>
    <xf numFmtId="7" fontId="7" fillId="0" borderId="17" xfId="0" applyNumberFormat="1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7" fontId="4" fillId="2" borderId="5" xfId="0" applyNumberFormat="1" applyFont="1" applyFill="1" applyBorder="1" applyProtection="1"/>
    <xf numFmtId="2" fontId="4" fillId="2" borderId="5" xfId="0" applyNumberFormat="1" applyFont="1" applyFill="1" applyBorder="1" applyProtection="1"/>
    <xf numFmtId="7" fontId="4" fillId="2" borderId="1" xfId="0" applyNumberFormat="1" applyFont="1" applyFill="1" applyBorder="1" applyProtection="1"/>
    <xf numFmtId="0" fontId="1" fillId="2" borderId="15" xfId="0" applyFont="1" applyFill="1" applyBorder="1" applyProtection="1"/>
    <xf numFmtId="0" fontId="4" fillId="0" borderId="0" xfId="0" applyFont="1" applyProtection="1"/>
    <xf numFmtId="0" fontId="2" fillId="2" borderId="2" xfId="0" applyFont="1" applyFill="1" applyBorder="1" applyProtection="1"/>
    <xf numFmtId="0" fontId="2" fillId="2" borderId="0" xfId="0" applyFont="1" applyFill="1" applyProtection="1"/>
    <xf numFmtId="0" fontId="2" fillId="0" borderId="4" xfId="0" applyFont="1" applyBorder="1" applyProtection="1"/>
    <xf numFmtId="0" fontId="0" fillId="0" borderId="8" xfId="0" applyBorder="1" applyAlignment="1" applyProtection="1"/>
    <xf numFmtId="0" fontId="0" fillId="0" borderId="1" xfId="0" applyBorder="1" applyAlignment="1" applyProtection="1"/>
    <xf numFmtId="2" fontId="2" fillId="0" borderId="1" xfId="0" applyNumberFormat="1" applyFont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1" fillId="2" borderId="6" xfId="0" applyFont="1" applyFill="1" applyBorder="1" applyProtection="1"/>
    <xf numFmtId="2" fontId="2" fillId="0" borderId="5" xfId="0" applyNumberFormat="1" applyFont="1" applyBorder="1" applyProtection="1"/>
    <xf numFmtId="2" fontId="2" fillId="0" borderId="11" xfId="0" applyNumberFormat="1" applyFont="1" applyBorder="1" applyProtection="1"/>
    <xf numFmtId="0" fontId="2" fillId="0" borderId="5" xfId="0" applyFont="1" applyBorder="1" applyProtection="1"/>
    <xf numFmtId="7" fontId="2" fillId="0" borderId="5" xfId="0" applyNumberFormat="1" applyFont="1" applyBorder="1" applyProtection="1"/>
    <xf numFmtId="0" fontId="2" fillId="2" borderId="3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7" fontId="2" fillId="0" borderId="0" xfId="0" applyNumberFormat="1" applyFont="1" applyBorder="1" applyAlignment="1" applyProtection="1">
      <alignment horizontal="right"/>
    </xf>
    <xf numFmtId="2" fontId="2" fillId="0" borderId="4" xfId="0" applyNumberFormat="1" applyFont="1" applyBorder="1" applyAlignment="1" applyProtection="1"/>
    <xf numFmtId="2" fontId="2" fillId="0" borderId="5" xfId="0" applyNumberFormat="1" applyFont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7" fontId="3" fillId="0" borderId="12" xfId="0" applyNumberFormat="1" applyFont="1" applyBorder="1" applyAlignment="1" applyProtection="1"/>
    <xf numFmtId="7" fontId="3" fillId="0" borderId="11" xfId="0" applyNumberFormat="1" applyFont="1" applyBorder="1" applyAlignment="1" applyProtection="1"/>
    <xf numFmtId="0" fontId="2" fillId="0" borderId="9" xfId="0" applyFont="1" applyFill="1" applyBorder="1" applyProtection="1"/>
    <xf numFmtId="7" fontId="2" fillId="0" borderId="9" xfId="0" applyNumberFormat="1" applyFont="1" applyFill="1" applyBorder="1" applyAlignment="1" applyProtection="1">
      <alignment horizontal="right"/>
    </xf>
    <xf numFmtId="2" fontId="2" fillId="0" borderId="8" xfId="0" applyNumberFormat="1" applyFont="1" applyFill="1" applyBorder="1" applyAlignment="1" applyProtection="1">
      <alignment horizontal="right"/>
    </xf>
    <xf numFmtId="7" fontId="2" fillId="0" borderId="8" xfId="0" applyNumberFormat="1" applyFont="1" applyFill="1" applyBorder="1" applyAlignment="1" applyProtection="1">
      <alignment horizontal="right"/>
    </xf>
    <xf numFmtId="7" fontId="2" fillId="0" borderId="1" xfId="0" applyNumberFormat="1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/>
    </xf>
    <xf numFmtId="7" fontId="2" fillId="0" borderId="6" xfId="0" applyNumberFormat="1" applyFont="1" applyFill="1" applyBorder="1" applyProtection="1"/>
    <xf numFmtId="7" fontId="2" fillId="0" borderId="2" xfId="0" applyNumberFormat="1" applyFont="1" applyFill="1" applyBorder="1" applyProtection="1"/>
    <xf numFmtId="0" fontId="7" fillId="0" borderId="9" xfId="0" applyFont="1" applyFill="1" applyBorder="1" applyAlignment="1" applyProtection="1">
      <alignment horizontal="center"/>
    </xf>
    <xf numFmtId="7" fontId="2" fillId="0" borderId="10" xfId="0" applyNumberFormat="1" applyFont="1" applyBorder="1" applyProtection="1"/>
    <xf numFmtId="7" fontId="2" fillId="0" borderId="6" xfId="0" applyNumberFormat="1" applyFont="1" applyBorder="1" applyProtection="1"/>
    <xf numFmtId="7" fontId="2" fillId="0" borderId="16" xfId="0" applyNumberFormat="1" applyFont="1" applyFill="1" applyBorder="1" applyProtection="1"/>
    <xf numFmtId="7" fontId="2" fillId="0" borderId="18" xfId="0" applyNumberFormat="1" applyFont="1" applyFill="1" applyBorder="1" applyProtection="1"/>
    <xf numFmtId="0" fontId="7" fillId="0" borderId="17" xfId="0" applyFont="1" applyFill="1" applyBorder="1" applyAlignment="1" applyProtection="1">
      <alignment horizontal="center"/>
    </xf>
    <xf numFmtId="7" fontId="2" fillId="0" borderId="16" xfId="0" applyNumberFormat="1" applyFont="1" applyBorder="1" applyProtection="1"/>
    <xf numFmtId="0" fontId="3" fillId="0" borderId="12" xfId="0" applyFont="1" applyFill="1" applyBorder="1" applyProtection="1"/>
    <xf numFmtId="7" fontId="2" fillId="0" borderId="12" xfId="0" applyNumberFormat="1" applyFont="1" applyFill="1" applyBorder="1" applyProtection="1"/>
    <xf numFmtId="2" fontId="2" fillId="0" borderId="12" xfId="0" applyNumberFormat="1" applyFont="1" applyFill="1" applyBorder="1" applyProtection="1"/>
    <xf numFmtId="2" fontId="2" fillId="0" borderId="19" xfId="0" applyNumberFormat="1" applyFont="1" applyBorder="1" applyProtection="1"/>
    <xf numFmtId="7" fontId="2" fillId="0" borderId="12" xfId="0" applyNumberFormat="1" applyFont="1" applyBorder="1" applyProtection="1"/>
    <xf numFmtId="0" fontId="3" fillId="0" borderId="2" xfId="0" applyFont="1" applyFill="1" applyBorder="1" applyProtection="1"/>
    <xf numFmtId="2" fontId="2" fillId="0" borderId="2" xfId="0" applyNumberFormat="1" applyFont="1" applyFill="1" applyBorder="1" applyProtection="1"/>
    <xf numFmtId="2" fontId="2" fillId="0" borderId="6" xfId="0" applyNumberFormat="1" applyFont="1" applyBorder="1" applyProtection="1"/>
    <xf numFmtId="7" fontId="2" fillId="0" borderId="2" xfId="0" applyNumberFormat="1" applyFont="1" applyBorder="1" applyProtection="1"/>
    <xf numFmtId="0" fontId="3" fillId="0" borderId="8" xfId="0" applyFont="1" applyFill="1" applyBorder="1" applyProtection="1"/>
    <xf numFmtId="7" fontId="2" fillId="0" borderId="8" xfId="0" applyNumberFormat="1" applyFont="1" applyBorder="1" applyProtection="1"/>
    <xf numFmtId="2" fontId="2" fillId="0" borderId="8" xfId="0" applyNumberFormat="1" applyFont="1" applyBorder="1" applyProtection="1"/>
    <xf numFmtId="7" fontId="2" fillId="0" borderId="9" xfId="0" applyNumberFormat="1" applyFont="1" applyBorder="1" applyProtection="1"/>
    <xf numFmtId="2" fontId="2" fillId="0" borderId="9" xfId="0" applyNumberFormat="1" applyFont="1" applyBorder="1" applyProtection="1"/>
    <xf numFmtId="0" fontId="3" fillId="0" borderId="9" xfId="0" applyFont="1" applyFill="1" applyBorder="1" applyProtection="1"/>
    <xf numFmtId="9" fontId="2" fillId="0" borderId="9" xfId="0" applyNumberFormat="1" applyFont="1" applyBorder="1" applyProtection="1"/>
    <xf numFmtId="0" fontId="3" fillId="0" borderId="8" xfId="0" applyFont="1" applyBorder="1" applyProtection="1"/>
    <xf numFmtId="2" fontId="2" fillId="0" borderId="9" xfId="0" applyNumberFormat="1" applyFont="1" applyFill="1" applyBorder="1" applyProtection="1"/>
    <xf numFmtId="2" fontId="2" fillId="0" borderId="0" xfId="0" applyNumberFormat="1" applyFont="1" applyProtection="1"/>
    <xf numFmtId="0" fontId="2" fillId="2" borderId="0" xfId="0" applyFont="1" applyFill="1" applyBorder="1" applyProtection="1"/>
    <xf numFmtId="7" fontId="2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0" fontId="1" fillId="2" borderId="3" xfId="0" applyFont="1" applyFill="1" applyBorder="1" applyProtection="1"/>
    <xf numFmtId="0" fontId="2" fillId="0" borderId="8" xfId="0" applyFont="1" applyFill="1" applyBorder="1" applyProtection="1"/>
    <xf numFmtId="2" fontId="2" fillId="0" borderId="9" xfId="0" applyNumberFormat="1" applyFont="1" applyFill="1" applyBorder="1" applyAlignment="1" applyProtection="1">
      <alignment horizontal="right"/>
    </xf>
    <xf numFmtId="7" fontId="2" fillId="0" borderId="14" xfId="0" applyNumberFormat="1" applyFont="1" applyFill="1" applyBorder="1" applyAlignment="1" applyProtection="1">
      <alignment horizontal="right"/>
    </xf>
    <xf numFmtId="2" fontId="3" fillId="0" borderId="9" xfId="0" applyNumberFormat="1" applyFont="1" applyFill="1" applyBorder="1" applyAlignment="1" applyProtection="1">
      <alignment horizontal="center"/>
    </xf>
    <xf numFmtId="7" fontId="2" fillId="0" borderId="0" xfId="0" applyNumberFormat="1" applyFont="1" applyProtection="1"/>
    <xf numFmtId="0" fontId="2" fillId="0" borderId="2" xfId="0" applyFont="1" applyFill="1" applyBorder="1" applyProtection="1"/>
    <xf numFmtId="7" fontId="2" fillId="0" borderId="3" xfId="0" applyNumberFormat="1" applyFont="1" applyFill="1" applyBorder="1" applyProtection="1"/>
    <xf numFmtId="7" fontId="2" fillId="0" borderId="0" xfId="0" applyNumberFormat="1" applyFont="1" applyFill="1" applyBorder="1" applyProtection="1"/>
    <xf numFmtId="7" fontId="2" fillId="0" borderId="10" xfId="0" applyNumberFormat="1" applyFont="1" applyFill="1" applyBorder="1" applyProtection="1"/>
    <xf numFmtId="0" fontId="7" fillId="0" borderId="10" xfId="0" applyFont="1" applyBorder="1" applyAlignment="1" applyProtection="1">
      <alignment horizontal="center"/>
    </xf>
    <xf numFmtId="0" fontId="5" fillId="0" borderId="2" xfId="0" applyFont="1" applyBorder="1" applyProtection="1"/>
    <xf numFmtId="0" fontId="5" fillId="4" borderId="8" xfId="0" applyFont="1" applyFill="1" applyBorder="1" applyProtection="1"/>
    <xf numFmtId="7" fontId="2" fillId="4" borderId="1" xfId="0" applyNumberFormat="1" applyFont="1" applyFill="1" applyBorder="1" applyProtection="1"/>
    <xf numFmtId="2" fontId="2" fillId="4" borderId="1" xfId="0" applyNumberFormat="1" applyFont="1" applyFill="1" applyBorder="1" applyProtection="1"/>
    <xf numFmtId="0" fontId="7" fillId="4" borderId="1" xfId="0" applyFont="1" applyFill="1" applyBorder="1" applyAlignment="1" applyProtection="1">
      <alignment horizontal="center"/>
    </xf>
    <xf numFmtId="0" fontId="2" fillId="0" borderId="2" xfId="0" applyFont="1" applyBorder="1" applyProtection="1"/>
    <xf numFmtId="0" fontId="7" fillId="0" borderId="7" xfId="0" applyFont="1" applyBorder="1" applyAlignment="1" applyProtection="1">
      <alignment horizontal="center"/>
    </xf>
    <xf numFmtId="7" fontId="2" fillId="0" borderId="0" xfId="0" applyNumberFormat="1" applyFont="1" applyBorder="1" applyProtection="1"/>
    <xf numFmtId="0" fontId="2" fillId="2" borderId="6" xfId="0" applyFont="1" applyFill="1" applyBorder="1" applyProtection="1"/>
    <xf numFmtId="0" fontId="2" fillId="0" borderId="8" xfId="0" applyFont="1" applyBorder="1" applyProtection="1"/>
    <xf numFmtId="7" fontId="2" fillId="0" borderId="1" xfId="0" applyNumberFormat="1" applyFont="1" applyBorder="1" applyProtection="1"/>
    <xf numFmtId="0" fontId="1" fillId="2" borderId="2" xfId="0" applyFont="1" applyFill="1" applyBorder="1" applyProtection="1"/>
    <xf numFmtId="0" fontId="1" fillId="2" borderId="0" xfId="0" applyFont="1" applyFill="1" applyProtection="1"/>
    <xf numFmtId="0" fontId="4" fillId="0" borderId="10" xfId="0" applyFont="1" applyBorder="1" applyProtection="1"/>
    <xf numFmtId="0" fontId="4" fillId="0" borderId="6" xfId="0" applyFont="1" applyBorder="1" applyProtection="1"/>
    <xf numFmtId="7" fontId="4" fillId="0" borderId="6" xfId="0" applyNumberFormat="1" applyFont="1" applyBorder="1" applyProtection="1"/>
    <xf numFmtId="2" fontId="4" fillId="0" borderId="0" xfId="0" applyNumberFormat="1" applyFont="1" applyBorder="1" applyProtection="1"/>
    <xf numFmtId="2" fontId="4" fillId="0" borderId="6" xfId="0" applyNumberFormat="1" applyFont="1" applyBorder="1" applyProtection="1"/>
    <xf numFmtId="7" fontId="4" fillId="0" borderId="0" xfId="0" applyNumberFormat="1" applyFont="1" applyBorder="1" applyProtection="1"/>
    <xf numFmtId="0" fontId="1" fillId="0" borderId="0" xfId="0" applyFont="1" applyFill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2" fontId="2" fillId="0" borderId="10" xfId="0" applyNumberFormat="1" applyFont="1" applyBorder="1" applyProtection="1"/>
    <xf numFmtId="7" fontId="2" fillId="0" borderId="4" xfId="0" applyNumberFormat="1" applyFont="1" applyBorder="1" applyProtection="1"/>
    <xf numFmtId="0" fontId="1" fillId="2" borderId="12" xfId="0" applyFont="1" applyFill="1" applyBorder="1" applyProtection="1"/>
    <xf numFmtId="0" fontId="1" fillId="2" borderId="1" xfId="0" applyFont="1" applyFill="1" applyBorder="1" applyProtection="1"/>
    <xf numFmtId="7" fontId="1" fillId="2" borderId="1" xfId="0" applyNumberFormat="1" applyFont="1" applyFill="1" applyBorder="1" applyProtection="1"/>
    <xf numFmtId="2" fontId="1" fillId="2" borderId="1" xfId="0" applyNumberFormat="1" applyFont="1" applyFill="1" applyBorder="1" applyProtection="1"/>
    <xf numFmtId="0" fontId="1" fillId="2" borderId="13" xfId="0" applyFont="1" applyFill="1" applyBorder="1" applyProtection="1"/>
    <xf numFmtId="0" fontId="1" fillId="0" borderId="0" xfId="0" applyFont="1" applyProtection="1"/>
    <xf numFmtId="7" fontId="1" fillId="0" borderId="0" xfId="0" applyNumberFormat="1" applyFont="1" applyProtection="1"/>
    <xf numFmtId="2" fontId="1" fillId="0" borderId="0" xfId="0" applyNumberFormat="1" applyFont="1" applyProtection="1"/>
    <xf numFmtId="7" fontId="6" fillId="5" borderId="21" xfId="0" applyNumberFormat="1" applyFont="1" applyFill="1" applyBorder="1" applyAlignment="1" applyProtection="1">
      <alignment horizontal="right"/>
    </xf>
    <xf numFmtId="0" fontId="6" fillId="5" borderId="20" xfId="0" applyFont="1" applyFill="1" applyBorder="1" applyProtection="1"/>
    <xf numFmtId="10" fontId="7" fillId="0" borderId="9" xfId="0" applyNumberFormat="1" applyFont="1" applyBorder="1" applyAlignment="1" applyProtection="1">
      <alignment horizontal="center"/>
      <protection locked="0"/>
    </xf>
    <xf numFmtId="166" fontId="7" fillId="0" borderId="9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Fill="1" applyBorder="1" applyProtection="1"/>
    <xf numFmtId="0" fontId="2" fillId="0" borderId="10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14" xfId="0" applyNumberFormat="1" applyFont="1" applyBorder="1" applyAlignment="1" applyProtection="1">
      <alignment horizontal="right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9" fillId="5" borderId="22" xfId="0" applyFont="1" applyFill="1" applyBorder="1" applyProtection="1"/>
    <xf numFmtId="165" fontId="2" fillId="0" borderId="3" xfId="0" applyNumberFormat="1" applyFont="1" applyFill="1" applyBorder="1" applyProtection="1"/>
    <xf numFmtId="165" fontId="8" fillId="0" borderId="15" xfId="0" applyNumberFormat="1" applyFont="1" applyFill="1" applyBorder="1" applyProtection="1"/>
    <xf numFmtId="165" fontId="8" fillId="0" borderId="3" xfId="0" applyNumberFormat="1" applyFont="1" applyFill="1" applyBorder="1" applyProtection="1"/>
    <xf numFmtId="0" fontId="7" fillId="0" borderId="9" xfId="0" applyFont="1" applyBorder="1" applyProtection="1">
      <protection locked="0"/>
    </xf>
    <xf numFmtId="7" fontId="3" fillId="0" borderId="1" xfId="0" applyNumberFormat="1" applyFont="1" applyBorder="1" applyAlignment="1" applyProtection="1">
      <alignment horizontal="center"/>
    </xf>
    <xf numFmtId="2" fontId="2" fillId="0" borderId="4" xfId="0" applyNumberFormat="1" applyFont="1" applyBorder="1" applyAlignment="1" applyProtection="1">
      <alignment horizontal="center"/>
    </xf>
    <xf numFmtId="2" fontId="2" fillId="0" borderId="15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7" fontId="3" fillId="0" borderId="8" xfId="0" applyNumberFormat="1" applyFont="1" applyBorder="1" applyAlignment="1" applyProtection="1">
      <alignment horizontal="center"/>
    </xf>
    <xf numFmtId="7" fontId="3" fillId="0" borderId="14" xfId="0" applyNumberFormat="1" applyFont="1" applyBorder="1" applyAlignment="1" applyProtection="1">
      <alignment horizontal="center"/>
    </xf>
    <xf numFmtId="7" fontId="3" fillId="0" borderId="11" xfId="0" applyNumberFormat="1" applyFont="1" applyBorder="1" applyAlignment="1" applyProtection="1">
      <alignment horizontal="center"/>
    </xf>
    <xf numFmtId="7" fontId="3" fillId="0" borderId="4" xfId="0" applyNumberFormat="1" applyFont="1" applyBorder="1" applyAlignment="1" applyProtection="1">
      <alignment horizontal="center"/>
    </xf>
    <xf numFmtId="7" fontId="3" fillId="0" borderId="5" xfId="0" applyNumberFormat="1" applyFont="1" applyBorder="1" applyAlignment="1" applyProtection="1">
      <alignment horizontal="center"/>
    </xf>
    <xf numFmtId="7" fontId="2" fillId="0" borderId="4" xfId="0" applyNumberFormat="1" applyFont="1" applyBorder="1" applyAlignment="1" applyProtection="1">
      <alignment horizontal="center"/>
    </xf>
    <xf numFmtId="7" fontId="2" fillId="0" borderId="15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7" fontId="2" fillId="0" borderId="2" xfId="0" applyNumberFormat="1" applyFont="1" applyBorder="1" applyAlignment="1" applyProtection="1">
      <alignment horizontal="center"/>
    </xf>
    <xf numFmtId="7" fontId="2" fillId="0" borderId="3" xfId="0" applyNumberFormat="1" applyFont="1" applyBorder="1" applyAlignment="1" applyProtection="1">
      <alignment horizontal="center"/>
    </xf>
    <xf numFmtId="7" fontId="2" fillId="0" borderId="12" xfId="0" applyNumberFormat="1" applyFont="1" applyBorder="1" applyAlignment="1" applyProtection="1">
      <alignment horizontal="center"/>
    </xf>
    <xf numFmtId="7" fontId="2" fillId="0" borderId="13" xfId="0" applyNumberFormat="1" applyFont="1" applyBorder="1" applyAlignment="1" applyProtection="1">
      <alignment horizontal="center"/>
    </xf>
    <xf numFmtId="7" fontId="3" fillId="0" borderId="12" xfId="0" applyNumberFormat="1" applyFont="1" applyBorder="1" applyAlignment="1" applyProtection="1">
      <alignment horizontal="center"/>
    </xf>
  </cellXfs>
  <cellStyles count="1">
    <cellStyle name="Normal" xfId="0" builtinId="0"/>
  </cellStyles>
  <dxfs count="5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2"/>
  <sheetViews>
    <sheetView tabSelected="1" topLeftCell="A22" zoomScaleNormal="100" workbookViewId="0">
      <selection activeCell="I15" sqref="I15"/>
    </sheetView>
  </sheetViews>
  <sheetFormatPr defaultColWidth="11.42578125" defaultRowHeight="12.75" x14ac:dyDescent="0.2"/>
  <cols>
    <col min="1" max="2" width="1.7109375" style="118" customWidth="1"/>
    <col min="3" max="3" width="1.140625" style="108" hidden="1" customWidth="1"/>
    <col min="4" max="4" width="26.140625" style="118" customWidth="1"/>
    <col min="5" max="5" width="26.140625" style="119" customWidth="1"/>
    <col min="6" max="6" width="10.5703125" style="120" customWidth="1"/>
    <col min="7" max="7" width="6.7109375" style="119" customWidth="1"/>
    <col min="8" max="8" width="10.7109375" style="120" customWidth="1"/>
    <col min="9" max="9" width="6.7109375" style="119" customWidth="1"/>
    <col min="10" max="10" width="10.7109375" style="119" customWidth="1"/>
    <col min="11" max="11" width="6.7109375" style="119" customWidth="1"/>
    <col min="12" max="12" width="10.7109375" style="120" customWidth="1"/>
    <col min="13" max="13" width="6.7109375" style="119" customWidth="1"/>
    <col min="14" max="14" width="10.7109375" style="120" customWidth="1"/>
    <col min="15" max="15" width="6.7109375" style="119" customWidth="1"/>
    <col min="16" max="16" width="10.7109375" style="118" customWidth="1"/>
    <col min="17" max="17" width="1.7109375" style="118" customWidth="1"/>
    <col min="18" max="18" width="11.42578125" style="118" customWidth="1"/>
    <col min="19" max="21" width="11.85546875" style="118" bestFit="1" customWidth="1"/>
    <col min="22" max="16384" width="11.42578125" style="118"/>
  </cols>
  <sheetData>
    <row r="1" spans="2:18" ht="13.5" thickTop="1" x14ac:dyDescent="0.2">
      <c r="N1" s="121" t="s">
        <v>54</v>
      </c>
      <c r="O1" s="131" t="s">
        <v>58</v>
      </c>
      <c r="P1" s="122"/>
    </row>
    <row r="2" spans="2:18" s="15" customFormat="1" ht="9" customHeight="1" x14ac:dyDescent="0.2">
      <c r="B2" s="9"/>
      <c r="C2" s="10"/>
      <c r="D2" s="10"/>
      <c r="E2" s="11"/>
      <c r="F2" s="12"/>
      <c r="G2" s="11"/>
      <c r="H2" s="12"/>
      <c r="I2" s="11"/>
      <c r="J2" s="11"/>
      <c r="K2" s="11"/>
      <c r="L2" s="12"/>
      <c r="M2" s="11"/>
      <c r="N2" s="12"/>
      <c r="O2" s="13"/>
      <c r="P2" s="13"/>
      <c r="Q2" s="14"/>
    </row>
    <row r="3" spans="2:18" s="23" customFormat="1" ht="12.75" customHeight="1" x14ac:dyDescent="0.25">
      <c r="B3" s="16"/>
      <c r="C3" s="17"/>
      <c r="D3" s="18" t="s">
        <v>48</v>
      </c>
      <c r="E3" s="135" t="s">
        <v>67</v>
      </c>
      <c r="F3" s="19"/>
      <c r="G3" s="20"/>
      <c r="H3" s="136"/>
      <c r="I3" s="136"/>
      <c r="J3" s="136"/>
      <c r="K3" s="136"/>
      <c r="L3" s="136"/>
      <c r="M3" s="136"/>
      <c r="N3" s="21"/>
      <c r="O3" s="22"/>
      <c r="Q3" s="24"/>
    </row>
    <row r="4" spans="2:18" s="23" customFormat="1" ht="12.75" customHeight="1" x14ac:dyDescent="0.2">
      <c r="B4" s="16"/>
      <c r="C4" s="17"/>
      <c r="D4" s="18" t="s">
        <v>49</v>
      </c>
      <c r="E4" s="139" t="s">
        <v>68</v>
      </c>
      <c r="F4" s="149"/>
      <c r="G4" s="149"/>
      <c r="H4" s="149"/>
      <c r="I4" s="149"/>
      <c r="J4" s="149"/>
      <c r="K4" s="149"/>
      <c r="L4" s="149"/>
      <c r="M4" s="149"/>
      <c r="N4" s="150"/>
      <c r="O4" s="22"/>
      <c r="Q4" s="24"/>
    </row>
    <row r="5" spans="2:18" s="23" customFormat="1" ht="12.75" customHeight="1" x14ac:dyDescent="0.25">
      <c r="B5" s="16"/>
      <c r="C5" s="17"/>
      <c r="D5" s="18" t="s">
        <v>50</v>
      </c>
      <c r="E5" s="139" t="s">
        <v>69</v>
      </c>
      <c r="F5" s="140"/>
      <c r="G5" s="141"/>
      <c r="H5" s="145"/>
      <c r="I5" s="146"/>
      <c r="J5" s="146"/>
      <c r="K5" s="146"/>
      <c r="L5" s="146"/>
      <c r="M5" s="146"/>
      <c r="N5" s="25"/>
      <c r="O5" s="22"/>
      <c r="Q5" s="24"/>
    </row>
    <row r="6" spans="2:18" s="23" customFormat="1" ht="12.75" customHeight="1" x14ac:dyDescent="0.25">
      <c r="B6" s="16"/>
      <c r="C6" s="17"/>
      <c r="D6" s="18" t="s">
        <v>47</v>
      </c>
      <c r="E6" s="139" t="s">
        <v>70</v>
      </c>
      <c r="F6" s="140"/>
      <c r="G6" s="141"/>
      <c r="H6" s="155"/>
      <c r="I6" s="144"/>
      <c r="J6" s="144"/>
      <c r="K6" s="144"/>
      <c r="L6" s="144"/>
      <c r="M6" s="144"/>
      <c r="N6" s="26"/>
      <c r="O6" s="22"/>
      <c r="Q6" s="24"/>
    </row>
    <row r="7" spans="2:18" s="23" customFormat="1" ht="12.75" customHeight="1" x14ac:dyDescent="0.2">
      <c r="B7" s="16"/>
      <c r="C7" s="17"/>
      <c r="D7" s="18"/>
      <c r="E7" s="27"/>
      <c r="F7" s="28"/>
      <c r="G7" s="142" t="s">
        <v>0</v>
      </c>
      <c r="H7" s="143"/>
      <c r="I7" s="142" t="s">
        <v>1</v>
      </c>
      <c r="J7" s="143"/>
      <c r="K7" s="142" t="s">
        <v>2</v>
      </c>
      <c r="L7" s="143"/>
      <c r="M7" s="142" t="s">
        <v>3</v>
      </c>
      <c r="N7" s="143"/>
      <c r="O7" s="142" t="s">
        <v>11</v>
      </c>
      <c r="P7" s="136"/>
      <c r="Q7" s="24"/>
      <c r="R7" s="29"/>
    </row>
    <row r="8" spans="2:18" s="38" customFormat="1" ht="10.5" customHeight="1" x14ac:dyDescent="0.2">
      <c r="B8" s="30"/>
      <c r="C8" s="31"/>
      <c r="D8" s="32"/>
      <c r="E8" s="33"/>
      <c r="F8" s="34"/>
      <c r="G8" s="137" t="s">
        <v>4</v>
      </c>
      <c r="H8" s="138"/>
      <c r="I8" s="137" t="s">
        <v>5</v>
      </c>
      <c r="J8" s="138"/>
      <c r="K8" s="147"/>
      <c r="L8" s="148"/>
      <c r="M8" s="137" t="s">
        <v>6</v>
      </c>
      <c r="N8" s="138"/>
      <c r="O8" s="35"/>
      <c r="P8" s="36"/>
      <c r="Q8" s="24"/>
      <c r="R8" s="37"/>
    </row>
    <row r="9" spans="2:18" s="38" customFormat="1" ht="12.75" customHeight="1" x14ac:dyDescent="0.2">
      <c r="B9" s="30"/>
      <c r="C9" s="31"/>
      <c r="D9" s="32"/>
      <c r="E9" s="33"/>
      <c r="F9" s="34"/>
      <c r="G9" s="151" t="s">
        <v>7</v>
      </c>
      <c r="H9" s="152"/>
      <c r="I9" s="153" t="s">
        <v>8</v>
      </c>
      <c r="J9" s="154"/>
      <c r="K9" s="153" t="s">
        <v>9</v>
      </c>
      <c r="L9" s="154"/>
      <c r="M9" s="153" t="s">
        <v>10</v>
      </c>
      <c r="N9" s="154"/>
      <c r="O9" s="39"/>
      <c r="P9" s="40"/>
      <c r="Q9" s="24"/>
      <c r="R9" s="37"/>
    </row>
    <row r="10" spans="2:18" s="38" customFormat="1" x14ac:dyDescent="0.2">
      <c r="B10" s="30"/>
      <c r="C10" s="31"/>
      <c r="D10" s="41" t="s">
        <v>12</v>
      </c>
      <c r="E10" s="41" t="s">
        <v>52</v>
      </c>
      <c r="F10" s="42" t="s">
        <v>13</v>
      </c>
      <c r="G10" s="43" t="s">
        <v>14</v>
      </c>
      <c r="H10" s="44" t="s">
        <v>15</v>
      </c>
      <c r="I10" s="43" t="s">
        <v>14</v>
      </c>
      <c r="J10" s="45" t="s">
        <v>15</v>
      </c>
      <c r="K10" s="43" t="s">
        <v>14</v>
      </c>
      <c r="L10" s="44" t="s">
        <v>15</v>
      </c>
      <c r="M10" s="43" t="s">
        <v>14</v>
      </c>
      <c r="N10" s="44" t="s">
        <v>15</v>
      </c>
      <c r="O10" s="43" t="s">
        <v>14</v>
      </c>
      <c r="P10" s="44" t="s">
        <v>15</v>
      </c>
      <c r="Q10" s="24"/>
      <c r="R10" s="37"/>
    </row>
    <row r="11" spans="2:18" s="23" customFormat="1" ht="10.5" customHeight="1" x14ac:dyDescent="0.2">
      <c r="B11" s="16"/>
      <c r="C11" s="17"/>
      <c r="D11" s="7" t="s">
        <v>59</v>
      </c>
      <c r="E11" s="7" t="s">
        <v>71</v>
      </c>
      <c r="F11" s="5"/>
      <c r="G11" s="1">
        <v>16</v>
      </c>
      <c r="H11" s="47">
        <f t="shared" ref="H11:H24" si="0">F11*G11</f>
        <v>0</v>
      </c>
      <c r="I11" s="1">
        <v>44</v>
      </c>
      <c r="J11" s="47">
        <f t="shared" ref="J11:J24" si="1">F11*I11</f>
        <v>0</v>
      </c>
      <c r="K11" s="1"/>
      <c r="L11" s="48">
        <f t="shared" ref="L11:L24" si="2">F11*K11</f>
        <v>0</v>
      </c>
      <c r="M11" s="1">
        <v>32</v>
      </c>
      <c r="N11" s="48">
        <f t="shared" ref="N11:N24" si="3">F11*M11</f>
        <v>0</v>
      </c>
      <c r="O11" s="49">
        <f t="shared" ref="O11:O24" si="4">SUM(G11,I11,K11,M11)</f>
        <v>92</v>
      </c>
      <c r="P11" s="50">
        <f t="shared" ref="P11:P24" si="5">F11*O11</f>
        <v>0</v>
      </c>
      <c r="Q11" s="24"/>
      <c r="R11" s="29"/>
    </row>
    <row r="12" spans="2:18" s="23" customFormat="1" ht="10.5" customHeight="1" x14ac:dyDescent="0.2">
      <c r="B12" s="16"/>
      <c r="C12" s="17"/>
      <c r="D12" s="7" t="s">
        <v>60</v>
      </c>
      <c r="E12" s="7"/>
      <c r="F12" s="5"/>
      <c r="G12" s="1">
        <v>12</v>
      </c>
      <c r="H12" s="47">
        <f t="shared" si="0"/>
        <v>0</v>
      </c>
      <c r="I12" s="1">
        <v>325</v>
      </c>
      <c r="J12" s="47">
        <f t="shared" si="1"/>
        <v>0</v>
      </c>
      <c r="K12" s="1">
        <v>20</v>
      </c>
      <c r="L12" s="48">
        <f t="shared" si="2"/>
        <v>0</v>
      </c>
      <c r="M12" s="1">
        <v>280</v>
      </c>
      <c r="N12" s="48">
        <f t="shared" si="3"/>
        <v>0</v>
      </c>
      <c r="O12" s="49">
        <f t="shared" si="4"/>
        <v>637</v>
      </c>
      <c r="P12" s="51">
        <f t="shared" si="5"/>
        <v>0</v>
      </c>
      <c r="Q12" s="24"/>
      <c r="R12" s="29"/>
    </row>
    <row r="13" spans="2:18" s="23" customFormat="1" ht="10.5" customHeight="1" x14ac:dyDescent="0.2">
      <c r="B13" s="16"/>
      <c r="C13" s="17"/>
      <c r="D13" s="7" t="s">
        <v>61</v>
      </c>
      <c r="E13" s="7"/>
      <c r="F13" s="5"/>
      <c r="G13" s="1"/>
      <c r="H13" s="47">
        <f t="shared" si="0"/>
        <v>0</v>
      </c>
      <c r="I13" s="1">
        <v>240</v>
      </c>
      <c r="J13" s="47">
        <f t="shared" si="1"/>
        <v>0</v>
      </c>
      <c r="K13" s="1">
        <v>300</v>
      </c>
      <c r="L13" s="48">
        <f t="shared" si="2"/>
        <v>0</v>
      </c>
      <c r="M13" s="1">
        <v>20</v>
      </c>
      <c r="N13" s="48">
        <f t="shared" si="3"/>
        <v>0</v>
      </c>
      <c r="O13" s="49">
        <f t="shared" si="4"/>
        <v>560</v>
      </c>
      <c r="P13" s="51">
        <f t="shared" si="5"/>
        <v>0</v>
      </c>
      <c r="Q13" s="24"/>
      <c r="R13" s="29"/>
    </row>
    <row r="14" spans="2:18" s="23" customFormat="1" ht="10.5" customHeight="1" x14ac:dyDescent="0.2">
      <c r="B14" s="16"/>
      <c r="C14" s="17"/>
      <c r="D14" s="7" t="s">
        <v>61</v>
      </c>
      <c r="E14" s="7" t="s">
        <v>72</v>
      </c>
      <c r="F14" s="5"/>
      <c r="G14" s="1">
        <v>8</v>
      </c>
      <c r="H14" s="47">
        <f t="shared" si="0"/>
        <v>0</v>
      </c>
      <c r="I14" s="1">
        <v>240</v>
      </c>
      <c r="J14" s="47">
        <f t="shared" si="1"/>
        <v>0</v>
      </c>
      <c r="K14" s="1">
        <v>300</v>
      </c>
      <c r="L14" s="48">
        <f t="shared" si="2"/>
        <v>0</v>
      </c>
      <c r="M14" s="1"/>
      <c r="N14" s="48">
        <f t="shared" si="3"/>
        <v>0</v>
      </c>
      <c r="O14" s="49">
        <f t="shared" si="4"/>
        <v>548</v>
      </c>
      <c r="P14" s="51">
        <f t="shared" si="5"/>
        <v>0</v>
      </c>
      <c r="Q14" s="24"/>
      <c r="R14" s="29"/>
    </row>
    <row r="15" spans="2:18" s="23" customFormat="1" ht="10.5" customHeight="1" x14ac:dyDescent="0.2">
      <c r="B15" s="16"/>
      <c r="C15" s="17"/>
      <c r="D15" s="7" t="s">
        <v>62</v>
      </c>
      <c r="E15" s="7"/>
      <c r="F15" s="5"/>
      <c r="G15" s="1"/>
      <c r="H15" s="47">
        <f t="shared" si="0"/>
        <v>0</v>
      </c>
      <c r="I15" s="1">
        <v>720</v>
      </c>
      <c r="J15" s="47">
        <f t="shared" si="1"/>
        <v>0</v>
      </c>
      <c r="K15" s="1"/>
      <c r="L15" s="48">
        <f t="shared" si="2"/>
        <v>0</v>
      </c>
      <c r="M15" s="1"/>
      <c r="N15" s="48">
        <f t="shared" si="3"/>
        <v>0</v>
      </c>
      <c r="O15" s="49">
        <f t="shared" si="4"/>
        <v>720</v>
      </c>
      <c r="P15" s="51">
        <f t="shared" si="5"/>
        <v>0</v>
      </c>
      <c r="Q15" s="24"/>
      <c r="R15" s="29"/>
    </row>
    <row r="16" spans="2:18" s="23" customFormat="1" ht="10.5" customHeight="1" x14ac:dyDescent="0.2">
      <c r="B16" s="16"/>
      <c r="C16" s="17"/>
      <c r="D16" s="7" t="s">
        <v>63</v>
      </c>
      <c r="E16" s="7"/>
      <c r="F16" s="5"/>
      <c r="G16" s="1"/>
      <c r="H16" s="47">
        <f t="shared" si="0"/>
        <v>0</v>
      </c>
      <c r="I16" s="1">
        <v>8</v>
      </c>
      <c r="J16" s="47">
        <f t="shared" si="1"/>
        <v>0</v>
      </c>
      <c r="K16" s="1">
        <v>40</v>
      </c>
      <c r="L16" s="48">
        <f t="shared" si="2"/>
        <v>0</v>
      </c>
      <c r="M16" s="1">
        <v>20</v>
      </c>
      <c r="N16" s="48">
        <f t="shared" si="3"/>
        <v>0</v>
      </c>
      <c r="O16" s="49">
        <f t="shared" si="4"/>
        <v>68</v>
      </c>
      <c r="P16" s="51">
        <f t="shared" si="5"/>
        <v>0</v>
      </c>
      <c r="Q16" s="24"/>
      <c r="R16" s="29"/>
    </row>
    <row r="17" spans="2:19" s="23" customFormat="1" ht="10.5" customHeight="1" x14ac:dyDescent="0.2">
      <c r="B17" s="16"/>
      <c r="C17" s="17"/>
      <c r="D17" s="7" t="s">
        <v>64</v>
      </c>
      <c r="E17" s="7"/>
      <c r="F17" s="5"/>
      <c r="G17" s="1"/>
      <c r="H17" s="47">
        <f t="shared" si="0"/>
        <v>0</v>
      </c>
      <c r="I17" s="1"/>
      <c r="J17" s="47">
        <f t="shared" si="1"/>
        <v>0</v>
      </c>
      <c r="K17" s="1">
        <v>100</v>
      </c>
      <c r="L17" s="48">
        <f t="shared" si="2"/>
        <v>0</v>
      </c>
      <c r="M17" s="1"/>
      <c r="N17" s="48">
        <f t="shared" si="3"/>
        <v>0</v>
      </c>
      <c r="O17" s="49">
        <f t="shared" si="4"/>
        <v>100</v>
      </c>
      <c r="P17" s="51">
        <f t="shared" si="5"/>
        <v>0</v>
      </c>
      <c r="Q17" s="24"/>
      <c r="R17" s="29"/>
    </row>
    <row r="18" spans="2:19" s="23" customFormat="1" ht="10.5" customHeight="1" x14ac:dyDescent="0.2">
      <c r="B18" s="16"/>
      <c r="C18" s="17"/>
      <c r="D18" s="7" t="s">
        <v>65</v>
      </c>
      <c r="E18" s="7"/>
      <c r="F18" s="5"/>
      <c r="G18" s="1"/>
      <c r="H18" s="47">
        <f>F18*G18</f>
        <v>0</v>
      </c>
      <c r="I18" s="1"/>
      <c r="J18" s="47">
        <f>F18*I18</f>
        <v>0</v>
      </c>
      <c r="K18" s="1"/>
      <c r="L18" s="48">
        <f>F18*K18</f>
        <v>0</v>
      </c>
      <c r="M18" s="1">
        <v>16</v>
      </c>
      <c r="N18" s="48">
        <f t="shared" si="3"/>
        <v>0</v>
      </c>
      <c r="O18" s="49">
        <f t="shared" si="4"/>
        <v>16</v>
      </c>
      <c r="P18" s="51">
        <f t="shared" si="5"/>
        <v>0</v>
      </c>
      <c r="Q18" s="24"/>
      <c r="R18" s="29"/>
    </row>
    <row r="19" spans="2:19" s="23" customFormat="1" ht="10.5" customHeight="1" x14ac:dyDescent="0.2">
      <c r="B19" s="16"/>
      <c r="C19" s="17"/>
      <c r="D19" s="7" t="s">
        <v>66</v>
      </c>
      <c r="E19" s="7" t="s">
        <v>73</v>
      </c>
      <c r="F19" s="5"/>
      <c r="G19" s="1">
        <v>6</v>
      </c>
      <c r="H19" s="47">
        <f t="shared" si="0"/>
        <v>0</v>
      </c>
      <c r="I19" s="1"/>
      <c r="J19" s="47">
        <f t="shared" si="1"/>
        <v>0</v>
      </c>
      <c r="K19" s="1"/>
      <c r="L19" s="48">
        <f t="shared" si="2"/>
        <v>0</v>
      </c>
      <c r="M19" s="1">
        <v>120</v>
      </c>
      <c r="N19" s="48">
        <f t="shared" si="3"/>
        <v>0</v>
      </c>
      <c r="O19" s="49">
        <f t="shared" si="4"/>
        <v>126</v>
      </c>
      <c r="P19" s="51">
        <f t="shared" si="5"/>
        <v>0</v>
      </c>
      <c r="Q19" s="24"/>
      <c r="R19" s="29"/>
    </row>
    <row r="20" spans="2:19" s="23" customFormat="1" ht="10.5" customHeight="1" x14ac:dyDescent="0.2">
      <c r="B20" s="16"/>
      <c r="C20" s="17"/>
      <c r="D20" s="7"/>
      <c r="E20" s="7"/>
      <c r="F20" s="5"/>
      <c r="G20" s="1"/>
      <c r="H20" s="47">
        <f t="shared" si="0"/>
        <v>0</v>
      </c>
      <c r="I20" s="1"/>
      <c r="J20" s="47">
        <f t="shared" si="1"/>
        <v>0</v>
      </c>
      <c r="K20" s="1"/>
      <c r="L20" s="48">
        <f t="shared" si="2"/>
        <v>0</v>
      </c>
      <c r="M20" s="1"/>
      <c r="N20" s="48">
        <f t="shared" si="3"/>
        <v>0</v>
      </c>
      <c r="O20" s="49">
        <f t="shared" si="4"/>
        <v>0</v>
      </c>
      <c r="P20" s="51">
        <f t="shared" si="5"/>
        <v>0</v>
      </c>
      <c r="Q20" s="24"/>
      <c r="R20" s="29"/>
    </row>
    <row r="21" spans="2:19" s="23" customFormat="1" ht="10.5" customHeight="1" x14ac:dyDescent="0.2">
      <c r="B21" s="16"/>
      <c r="C21" s="17"/>
      <c r="D21" s="7"/>
      <c r="E21" s="7"/>
      <c r="F21" s="5"/>
      <c r="G21" s="1"/>
      <c r="H21" s="47">
        <f t="shared" si="0"/>
        <v>0</v>
      </c>
      <c r="I21" s="1"/>
      <c r="J21" s="47">
        <f t="shared" si="1"/>
        <v>0</v>
      </c>
      <c r="K21" s="1"/>
      <c r="L21" s="48">
        <f t="shared" si="2"/>
        <v>0</v>
      </c>
      <c r="M21" s="1"/>
      <c r="N21" s="48">
        <f t="shared" si="3"/>
        <v>0</v>
      </c>
      <c r="O21" s="49">
        <f t="shared" si="4"/>
        <v>0</v>
      </c>
      <c r="P21" s="51">
        <f t="shared" si="5"/>
        <v>0</v>
      </c>
      <c r="Q21" s="24"/>
      <c r="R21" s="29"/>
    </row>
    <row r="22" spans="2:19" s="23" customFormat="1" ht="10.5" customHeight="1" x14ac:dyDescent="0.2">
      <c r="B22" s="16"/>
      <c r="C22" s="17"/>
      <c r="D22" s="7"/>
      <c r="E22" s="7"/>
      <c r="F22" s="5"/>
      <c r="G22" s="1"/>
      <c r="H22" s="47">
        <f t="shared" ref="H22" si="6">F22*G22</f>
        <v>0</v>
      </c>
      <c r="I22" s="1"/>
      <c r="J22" s="47">
        <f t="shared" ref="J22" si="7">F22*I22</f>
        <v>0</v>
      </c>
      <c r="K22" s="1"/>
      <c r="L22" s="48">
        <f t="shared" ref="L22" si="8">F22*K22</f>
        <v>0</v>
      </c>
      <c r="M22" s="1"/>
      <c r="N22" s="48">
        <f t="shared" si="3"/>
        <v>0</v>
      </c>
      <c r="O22" s="49">
        <f t="shared" si="4"/>
        <v>0</v>
      </c>
      <c r="P22" s="51">
        <f t="shared" si="5"/>
        <v>0</v>
      </c>
      <c r="Q22" s="24"/>
      <c r="R22" s="29"/>
    </row>
    <row r="23" spans="2:19" s="23" customFormat="1" ht="10.5" customHeight="1" x14ac:dyDescent="0.2">
      <c r="B23" s="16"/>
      <c r="C23" s="17"/>
      <c r="D23" s="7"/>
      <c r="E23" s="7"/>
      <c r="F23" s="5"/>
      <c r="G23" s="1"/>
      <c r="H23" s="47">
        <f t="shared" si="0"/>
        <v>0</v>
      </c>
      <c r="I23" s="1"/>
      <c r="J23" s="47">
        <f t="shared" si="1"/>
        <v>0</v>
      </c>
      <c r="K23" s="1"/>
      <c r="L23" s="48">
        <f t="shared" si="2"/>
        <v>0</v>
      </c>
      <c r="M23" s="1"/>
      <c r="N23" s="48">
        <f t="shared" si="3"/>
        <v>0</v>
      </c>
      <c r="O23" s="49">
        <f t="shared" si="4"/>
        <v>0</v>
      </c>
      <c r="P23" s="51">
        <f t="shared" si="5"/>
        <v>0</v>
      </c>
      <c r="Q23" s="24"/>
      <c r="R23" s="29"/>
    </row>
    <row r="24" spans="2:19" s="23" customFormat="1" ht="10.5" customHeight="1" thickBot="1" x14ac:dyDescent="0.25">
      <c r="B24" s="16"/>
      <c r="C24" s="17"/>
      <c r="D24" s="8"/>
      <c r="E24" s="8"/>
      <c r="F24" s="6"/>
      <c r="G24" s="2"/>
      <c r="H24" s="52">
        <f t="shared" si="0"/>
        <v>0</v>
      </c>
      <c r="I24" s="2"/>
      <c r="J24" s="52">
        <f t="shared" si="1"/>
        <v>0</v>
      </c>
      <c r="K24" s="2"/>
      <c r="L24" s="53">
        <f t="shared" si="2"/>
        <v>0</v>
      </c>
      <c r="M24" s="2"/>
      <c r="N24" s="53">
        <f t="shared" si="3"/>
        <v>0</v>
      </c>
      <c r="O24" s="54">
        <f t="shared" si="4"/>
        <v>0</v>
      </c>
      <c r="P24" s="55">
        <f t="shared" si="5"/>
        <v>0</v>
      </c>
      <c r="Q24" s="24"/>
      <c r="R24" s="29"/>
    </row>
    <row r="25" spans="2:19" s="23" customFormat="1" ht="10.5" customHeight="1" x14ac:dyDescent="0.2">
      <c r="B25" s="16"/>
      <c r="C25" s="17"/>
      <c r="D25" s="56" t="s">
        <v>16</v>
      </c>
      <c r="E25" s="56"/>
      <c r="F25" s="57"/>
      <c r="G25" s="58">
        <f t="shared" ref="G25:P25" si="9">SUM(G11:G24)</f>
        <v>42</v>
      </c>
      <c r="H25" s="57">
        <f t="shared" si="9"/>
        <v>0</v>
      </c>
      <c r="I25" s="58">
        <f t="shared" si="9"/>
        <v>1577</v>
      </c>
      <c r="J25" s="57">
        <f t="shared" si="9"/>
        <v>0</v>
      </c>
      <c r="K25" s="58">
        <f t="shared" si="9"/>
        <v>760</v>
      </c>
      <c r="L25" s="57">
        <f t="shared" si="9"/>
        <v>0</v>
      </c>
      <c r="M25" s="58">
        <f t="shared" si="9"/>
        <v>488</v>
      </c>
      <c r="N25" s="57">
        <f t="shared" si="9"/>
        <v>0</v>
      </c>
      <c r="O25" s="59">
        <f t="shared" si="9"/>
        <v>2867</v>
      </c>
      <c r="P25" s="60">
        <f t="shared" si="9"/>
        <v>0</v>
      </c>
      <c r="Q25" s="24"/>
      <c r="R25" s="29"/>
    </row>
    <row r="26" spans="2:19" s="23" customFormat="1" ht="10.5" customHeight="1" x14ac:dyDescent="0.2">
      <c r="B26" s="16"/>
      <c r="C26" s="17"/>
      <c r="D26" s="61" t="s">
        <v>51</v>
      </c>
      <c r="E26" s="61"/>
      <c r="F26" s="123">
        <v>1.22</v>
      </c>
      <c r="G26" s="62"/>
      <c r="H26" s="48">
        <f>H25*$F$26</f>
        <v>0</v>
      </c>
      <c r="I26" s="62"/>
      <c r="J26" s="48">
        <f>J25*$F$26</f>
        <v>0</v>
      </c>
      <c r="K26" s="62"/>
      <c r="L26" s="48">
        <f>L25*$F$26</f>
        <v>0</v>
      </c>
      <c r="M26" s="62"/>
      <c r="N26" s="48">
        <f>N25*$F$26</f>
        <v>0</v>
      </c>
      <c r="O26" s="63"/>
      <c r="P26" s="64">
        <f>P25*$F$26</f>
        <v>0</v>
      </c>
      <c r="Q26" s="24"/>
      <c r="R26" s="29"/>
    </row>
    <row r="27" spans="2:19" s="23" customFormat="1" ht="10.5" customHeight="1" x14ac:dyDescent="0.2">
      <c r="B27" s="16"/>
      <c r="C27" s="17"/>
      <c r="D27" s="65" t="s">
        <v>17</v>
      </c>
      <c r="E27" s="65"/>
      <c r="F27" s="66"/>
      <c r="G27" s="67"/>
      <c r="H27" s="68">
        <f>SUM(H25:H26)</f>
        <v>0</v>
      </c>
      <c r="I27" s="67"/>
      <c r="J27" s="68">
        <f>SUM(J25:J26)</f>
        <v>0</v>
      </c>
      <c r="K27" s="67"/>
      <c r="L27" s="68">
        <f>SUM(L25:L26)</f>
        <v>0</v>
      </c>
      <c r="M27" s="67"/>
      <c r="N27" s="68">
        <f>SUM(N25:N26)</f>
        <v>0</v>
      </c>
      <c r="O27" s="69"/>
      <c r="P27" s="66">
        <f>SUM(P25:P26)</f>
        <v>0</v>
      </c>
      <c r="Q27" s="24"/>
      <c r="R27" s="29"/>
    </row>
    <row r="28" spans="2:19" s="23" customFormat="1" ht="10.5" customHeight="1" x14ac:dyDescent="0.2">
      <c r="B28" s="16"/>
      <c r="C28" s="17"/>
      <c r="D28" s="70" t="s">
        <v>18</v>
      </c>
      <c r="E28" s="70"/>
      <c r="F28" s="71">
        <v>0.09</v>
      </c>
      <c r="G28" s="69"/>
      <c r="H28" s="68">
        <f>H27*$F$28</f>
        <v>0</v>
      </c>
      <c r="I28" s="69"/>
      <c r="J28" s="68">
        <f>J27*$F$28</f>
        <v>0</v>
      </c>
      <c r="K28" s="69"/>
      <c r="L28" s="68">
        <f>L27*$F$28</f>
        <v>0</v>
      </c>
      <c r="M28" s="69"/>
      <c r="N28" s="68">
        <f>N27*$F$28</f>
        <v>0</v>
      </c>
      <c r="O28" s="69"/>
      <c r="P28" s="66">
        <f>P27*$F$28</f>
        <v>0</v>
      </c>
      <c r="Q28" s="24"/>
      <c r="R28" s="29"/>
    </row>
    <row r="29" spans="2:19" s="23" customFormat="1" ht="10.5" customHeight="1" x14ac:dyDescent="0.2">
      <c r="B29" s="16"/>
      <c r="C29" s="17"/>
      <c r="D29" s="70" t="s">
        <v>53</v>
      </c>
      <c r="E29" s="70"/>
      <c r="F29" s="124">
        <v>2.3E-3</v>
      </c>
      <c r="G29" s="69"/>
      <c r="H29" s="68">
        <f>H25*$F$29</f>
        <v>0</v>
      </c>
      <c r="I29" s="69"/>
      <c r="J29" s="68">
        <f>J25*$F$29</f>
        <v>0</v>
      </c>
      <c r="K29" s="69"/>
      <c r="L29" s="68">
        <f>L25*$F$29</f>
        <v>0</v>
      </c>
      <c r="M29" s="69"/>
      <c r="N29" s="68">
        <f>N25*$F$29</f>
        <v>0</v>
      </c>
      <c r="O29" s="69"/>
      <c r="P29" s="66">
        <f>P25*$F$29</f>
        <v>0</v>
      </c>
      <c r="Q29" s="24"/>
      <c r="R29" s="29"/>
    </row>
    <row r="30" spans="2:19" s="23" customFormat="1" ht="10.5" customHeight="1" x14ac:dyDescent="0.2">
      <c r="B30" s="16"/>
      <c r="C30" s="17"/>
      <c r="D30" s="72" t="s">
        <v>19</v>
      </c>
      <c r="E30" s="72"/>
      <c r="F30" s="66"/>
      <c r="G30" s="67">
        <f>SUM(G11:G24)</f>
        <v>42</v>
      </c>
      <c r="H30" s="66">
        <f>SUM(H27:H29)</f>
        <v>0</v>
      </c>
      <c r="I30" s="67">
        <f>SUM(I11:I24)</f>
        <v>1577</v>
      </c>
      <c r="J30" s="66">
        <f>SUM(J27:J29)</f>
        <v>0</v>
      </c>
      <c r="K30" s="67">
        <f>SUM(K11:K24)</f>
        <v>760</v>
      </c>
      <c r="L30" s="66">
        <f>SUM(L27:L29)</f>
        <v>0</v>
      </c>
      <c r="M30" s="67">
        <f>SUM(M11:M24)</f>
        <v>488</v>
      </c>
      <c r="N30" s="66">
        <f>SUM(N27:N29)</f>
        <v>0</v>
      </c>
      <c r="O30" s="73">
        <f>SUM(O11:O24)</f>
        <v>2867</v>
      </c>
      <c r="P30" s="66">
        <f>SUM(P27:P29)</f>
        <v>0</v>
      </c>
      <c r="Q30" s="24"/>
      <c r="R30" s="29"/>
      <c r="S30" s="74"/>
    </row>
    <row r="31" spans="2:19" s="23" customFormat="1" ht="10.5" customHeight="1" x14ac:dyDescent="0.2">
      <c r="B31" s="16"/>
      <c r="C31" s="75"/>
      <c r="D31" s="75"/>
      <c r="E31" s="75"/>
      <c r="F31" s="76"/>
      <c r="G31" s="77"/>
      <c r="H31" s="76"/>
      <c r="I31" s="77"/>
      <c r="J31" s="76"/>
      <c r="K31" s="76"/>
      <c r="L31" s="76"/>
      <c r="M31" s="77"/>
      <c r="N31" s="76"/>
      <c r="O31" s="77"/>
      <c r="P31" s="76"/>
      <c r="Q31" s="78"/>
      <c r="R31" s="29"/>
    </row>
    <row r="32" spans="2:19" s="23" customFormat="1" x14ac:dyDescent="0.2">
      <c r="B32" s="16"/>
      <c r="C32" s="17"/>
      <c r="D32" s="79" t="s">
        <v>20</v>
      </c>
      <c r="E32" s="79"/>
      <c r="F32" s="42" t="s">
        <v>21</v>
      </c>
      <c r="G32" s="80" t="s">
        <v>22</v>
      </c>
      <c r="H32" s="42" t="s">
        <v>15</v>
      </c>
      <c r="I32" s="80" t="s">
        <v>22</v>
      </c>
      <c r="J32" s="42" t="s">
        <v>15</v>
      </c>
      <c r="K32" s="80" t="s">
        <v>22</v>
      </c>
      <c r="L32" s="81" t="s">
        <v>15</v>
      </c>
      <c r="M32" s="80" t="s">
        <v>22</v>
      </c>
      <c r="N32" s="81" t="s">
        <v>15</v>
      </c>
      <c r="O32" s="82" t="s">
        <v>11</v>
      </c>
      <c r="P32" s="44" t="s">
        <v>15</v>
      </c>
      <c r="Q32" s="24"/>
      <c r="R32" s="29"/>
      <c r="S32" s="83"/>
    </row>
    <row r="33" spans="2:18" s="23" customFormat="1" ht="10.5" customHeight="1" x14ac:dyDescent="0.2">
      <c r="B33" s="16"/>
      <c r="C33" s="17"/>
      <c r="D33" s="84" t="s">
        <v>23</v>
      </c>
      <c r="E33" s="126"/>
      <c r="F33" s="133">
        <v>0.59499999999999997</v>
      </c>
      <c r="G33" s="1">
        <v>120</v>
      </c>
      <c r="H33" s="48">
        <f t="shared" ref="H33:H58" si="10">SUM(F33*G33)</f>
        <v>71.399999999999991</v>
      </c>
      <c r="I33" s="1">
        <v>4960</v>
      </c>
      <c r="J33" s="85">
        <f>F33*I33</f>
        <v>2951.2</v>
      </c>
      <c r="K33" s="1"/>
      <c r="L33" s="48">
        <f t="shared" ref="L33:N58" si="11">F33*K33</f>
        <v>0</v>
      </c>
      <c r="M33" s="1"/>
      <c r="N33" s="48">
        <f t="shared" si="11"/>
        <v>0</v>
      </c>
      <c r="O33" s="46">
        <f t="shared" ref="O33:O44" si="12">SUM(G33,I33,K33,M33)</f>
        <v>5080</v>
      </c>
      <c r="P33" s="87">
        <f t="shared" ref="P33:P44" si="13">F33*O33</f>
        <v>3022.6</v>
      </c>
      <c r="Q33" s="24"/>
      <c r="R33" s="29"/>
    </row>
    <row r="34" spans="2:18" s="23" customFormat="1" ht="10.5" customHeight="1" x14ac:dyDescent="0.2">
      <c r="B34" s="16"/>
      <c r="C34" s="17"/>
      <c r="D34" s="84" t="s">
        <v>24</v>
      </c>
      <c r="E34" s="127"/>
      <c r="F34" s="134">
        <v>0.57499999999999996</v>
      </c>
      <c r="G34" s="1">
        <v>180</v>
      </c>
      <c r="H34" s="48">
        <f t="shared" si="10"/>
        <v>103.49999999999999</v>
      </c>
      <c r="I34" s="1">
        <v>680</v>
      </c>
      <c r="J34" s="85">
        <f t="shared" ref="J34:J58" si="14">F34*I34</f>
        <v>390.99999999999994</v>
      </c>
      <c r="K34" s="1"/>
      <c r="L34" s="48">
        <f t="shared" si="11"/>
        <v>0</v>
      </c>
      <c r="M34" s="1"/>
      <c r="N34" s="48">
        <f t="shared" si="11"/>
        <v>0</v>
      </c>
      <c r="O34" s="46">
        <f t="shared" si="12"/>
        <v>860</v>
      </c>
      <c r="P34" s="47">
        <f t="shared" si="13"/>
        <v>494.49999999999994</v>
      </c>
      <c r="Q34" s="24"/>
      <c r="R34" s="29"/>
    </row>
    <row r="35" spans="2:18" s="23" customFormat="1" ht="10.5" customHeight="1" x14ac:dyDescent="0.2">
      <c r="B35" s="16"/>
      <c r="C35" s="17"/>
      <c r="D35" s="84" t="s">
        <v>55</v>
      </c>
      <c r="E35" s="127"/>
      <c r="F35" s="132">
        <v>45</v>
      </c>
      <c r="G35" s="1"/>
      <c r="H35" s="48">
        <f t="shared" si="10"/>
        <v>0</v>
      </c>
      <c r="I35" s="1">
        <v>45</v>
      </c>
      <c r="J35" s="85">
        <f t="shared" si="14"/>
        <v>2025</v>
      </c>
      <c r="K35" s="1"/>
      <c r="L35" s="48">
        <f t="shared" si="11"/>
        <v>0</v>
      </c>
      <c r="M35" s="1"/>
      <c r="N35" s="48">
        <f t="shared" si="11"/>
        <v>0</v>
      </c>
      <c r="O35" s="46">
        <f t="shared" si="12"/>
        <v>45</v>
      </c>
      <c r="P35" s="87">
        <f t="shared" si="13"/>
        <v>2025</v>
      </c>
      <c r="Q35" s="24"/>
      <c r="R35" s="29"/>
    </row>
    <row r="36" spans="2:18" s="23" customFormat="1" ht="10.5" customHeight="1" x14ac:dyDescent="0.2">
      <c r="B36" s="16"/>
      <c r="C36" s="17"/>
      <c r="D36" s="84" t="s">
        <v>56</v>
      </c>
      <c r="E36" s="127"/>
      <c r="F36" s="132">
        <v>0.2</v>
      </c>
      <c r="G36" s="1"/>
      <c r="H36" s="48">
        <f t="shared" si="10"/>
        <v>0</v>
      </c>
      <c r="I36" s="1">
        <v>900</v>
      </c>
      <c r="J36" s="85">
        <f t="shared" si="14"/>
        <v>180</v>
      </c>
      <c r="K36" s="1"/>
      <c r="L36" s="48">
        <f t="shared" si="11"/>
        <v>0</v>
      </c>
      <c r="M36" s="1"/>
      <c r="N36" s="48">
        <f t="shared" si="11"/>
        <v>0</v>
      </c>
      <c r="O36" s="46">
        <f t="shared" si="12"/>
        <v>900</v>
      </c>
      <c r="P36" s="47">
        <f t="shared" si="13"/>
        <v>180</v>
      </c>
      <c r="Q36" s="24"/>
      <c r="R36" s="29"/>
    </row>
    <row r="37" spans="2:18" s="23" customFormat="1" ht="10.5" customHeight="1" x14ac:dyDescent="0.2">
      <c r="B37" s="16"/>
      <c r="C37" s="17"/>
      <c r="D37" s="84" t="s">
        <v>25</v>
      </c>
      <c r="E37" s="127"/>
      <c r="F37" s="125">
        <v>20</v>
      </c>
      <c r="G37" s="1"/>
      <c r="H37" s="48">
        <f t="shared" si="10"/>
        <v>0</v>
      </c>
      <c r="I37" s="1"/>
      <c r="J37" s="86">
        <f t="shared" si="14"/>
        <v>0</v>
      </c>
      <c r="K37" s="1"/>
      <c r="L37" s="48">
        <f t="shared" si="11"/>
        <v>0</v>
      </c>
      <c r="M37" s="1"/>
      <c r="N37" s="48">
        <f t="shared" ref="N37:N43" si="15">F37*M37</f>
        <v>0</v>
      </c>
      <c r="O37" s="46">
        <f t="shared" si="12"/>
        <v>0</v>
      </c>
      <c r="P37" s="47">
        <f t="shared" si="13"/>
        <v>0</v>
      </c>
      <c r="Q37" s="24"/>
      <c r="R37" s="29"/>
    </row>
    <row r="38" spans="2:18" s="23" customFormat="1" ht="10.5" customHeight="1" x14ac:dyDescent="0.2">
      <c r="B38" s="16"/>
      <c r="C38" s="17"/>
      <c r="D38" s="84" t="s">
        <v>26</v>
      </c>
      <c r="E38" s="127"/>
      <c r="F38" s="125">
        <f>8.6+11.3+19.5</f>
        <v>39.4</v>
      </c>
      <c r="G38" s="1"/>
      <c r="H38" s="47">
        <f t="shared" si="10"/>
        <v>0</v>
      </c>
      <c r="I38" s="1">
        <v>210</v>
      </c>
      <c r="J38" s="47">
        <f t="shared" si="14"/>
        <v>8274</v>
      </c>
      <c r="K38" s="1"/>
      <c r="L38" s="48">
        <f t="shared" si="11"/>
        <v>0</v>
      </c>
      <c r="M38" s="1"/>
      <c r="N38" s="48">
        <f t="shared" si="15"/>
        <v>0</v>
      </c>
      <c r="O38" s="46">
        <f t="shared" si="12"/>
        <v>210</v>
      </c>
      <c r="P38" s="47">
        <f t="shared" si="13"/>
        <v>8274</v>
      </c>
      <c r="Q38" s="24"/>
      <c r="R38" s="29"/>
    </row>
    <row r="39" spans="2:18" s="23" customFormat="1" ht="10.5" customHeight="1" x14ac:dyDescent="0.2">
      <c r="B39" s="16"/>
      <c r="C39" s="17"/>
      <c r="D39" s="84" t="s">
        <v>27</v>
      </c>
      <c r="E39" s="127"/>
      <c r="F39" s="125">
        <v>80</v>
      </c>
      <c r="G39" s="1"/>
      <c r="H39" s="47">
        <f t="shared" si="10"/>
        <v>0</v>
      </c>
      <c r="I39" s="1">
        <v>210</v>
      </c>
      <c r="J39" s="47">
        <f t="shared" si="14"/>
        <v>16800</v>
      </c>
      <c r="K39" s="1"/>
      <c r="L39" s="48">
        <f t="shared" si="11"/>
        <v>0</v>
      </c>
      <c r="M39" s="1"/>
      <c r="N39" s="48">
        <f t="shared" si="15"/>
        <v>0</v>
      </c>
      <c r="O39" s="46">
        <f t="shared" si="12"/>
        <v>210</v>
      </c>
      <c r="P39" s="47">
        <f t="shared" si="13"/>
        <v>16800</v>
      </c>
      <c r="Q39" s="24"/>
      <c r="R39" s="29"/>
    </row>
    <row r="40" spans="2:18" s="23" customFormat="1" ht="10.5" customHeight="1" x14ac:dyDescent="0.2">
      <c r="B40" s="16"/>
      <c r="C40" s="17"/>
      <c r="D40" s="84" t="s">
        <v>28</v>
      </c>
      <c r="E40" s="127"/>
      <c r="F40" s="125">
        <v>7.0000000000000007E-2</v>
      </c>
      <c r="G40" s="1"/>
      <c r="H40" s="47">
        <f t="shared" si="10"/>
        <v>0</v>
      </c>
      <c r="I40" s="1"/>
      <c r="J40" s="86">
        <f t="shared" si="14"/>
        <v>0</v>
      </c>
      <c r="K40" s="1"/>
      <c r="L40" s="47">
        <f t="shared" si="11"/>
        <v>0</v>
      </c>
      <c r="M40" s="1"/>
      <c r="N40" s="48">
        <f t="shared" si="15"/>
        <v>0</v>
      </c>
      <c r="O40" s="46">
        <f t="shared" si="12"/>
        <v>0</v>
      </c>
      <c r="P40" s="47">
        <f t="shared" si="13"/>
        <v>0</v>
      </c>
      <c r="Q40" s="24"/>
      <c r="R40" s="29"/>
    </row>
    <row r="41" spans="2:18" s="23" customFormat="1" ht="10.5" customHeight="1" x14ac:dyDescent="0.2">
      <c r="B41" s="16"/>
      <c r="C41" s="17"/>
      <c r="D41" s="84" t="s">
        <v>29</v>
      </c>
      <c r="E41" s="127"/>
      <c r="F41" s="125">
        <v>1.25</v>
      </c>
      <c r="G41" s="1"/>
      <c r="H41" s="47">
        <f t="shared" si="10"/>
        <v>0</v>
      </c>
      <c r="I41" s="1"/>
      <c r="J41" s="86">
        <f t="shared" si="14"/>
        <v>0</v>
      </c>
      <c r="K41" s="1"/>
      <c r="L41" s="47">
        <f t="shared" si="11"/>
        <v>0</v>
      </c>
      <c r="M41" s="1"/>
      <c r="N41" s="48">
        <f t="shared" si="15"/>
        <v>0</v>
      </c>
      <c r="O41" s="46">
        <f t="shared" si="12"/>
        <v>0</v>
      </c>
      <c r="P41" s="47">
        <f t="shared" si="13"/>
        <v>0</v>
      </c>
      <c r="Q41" s="24"/>
      <c r="R41" s="29"/>
    </row>
    <row r="42" spans="2:18" s="23" customFormat="1" ht="10.5" customHeight="1" x14ac:dyDescent="0.2">
      <c r="B42" s="16"/>
      <c r="C42" s="17"/>
      <c r="D42" s="84" t="s">
        <v>30</v>
      </c>
      <c r="E42" s="127"/>
      <c r="F42" s="129">
        <v>100</v>
      </c>
      <c r="G42" s="1"/>
      <c r="H42" s="47">
        <f t="shared" si="10"/>
        <v>0</v>
      </c>
      <c r="I42" s="1">
        <v>15</v>
      </c>
      <c r="J42" s="86">
        <f t="shared" si="14"/>
        <v>1500</v>
      </c>
      <c r="K42" s="1"/>
      <c r="L42" s="47">
        <f t="shared" si="11"/>
        <v>0</v>
      </c>
      <c r="M42" s="1"/>
      <c r="N42" s="48">
        <f t="shared" si="15"/>
        <v>0</v>
      </c>
      <c r="O42" s="46">
        <f t="shared" si="12"/>
        <v>15</v>
      </c>
      <c r="P42" s="47">
        <f t="shared" si="13"/>
        <v>1500</v>
      </c>
      <c r="Q42" s="24"/>
      <c r="R42" s="29"/>
    </row>
    <row r="43" spans="2:18" s="23" customFormat="1" ht="10.5" customHeight="1" x14ac:dyDescent="0.2">
      <c r="B43" s="16"/>
      <c r="C43" s="17"/>
      <c r="D43" s="84" t="s">
        <v>31</v>
      </c>
      <c r="E43" s="127"/>
      <c r="F43" s="129">
        <v>100</v>
      </c>
      <c r="G43" s="3"/>
      <c r="H43" s="47">
        <f t="shared" si="10"/>
        <v>0</v>
      </c>
      <c r="I43" s="3"/>
      <c r="J43" s="86">
        <f t="shared" si="14"/>
        <v>0</v>
      </c>
      <c r="K43" s="3">
        <v>5</v>
      </c>
      <c r="L43" s="48">
        <f t="shared" si="11"/>
        <v>500</v>
      </c>
      <c r="M43" s="3">
        <v>2</v>
      </c>
      <c r="N43" s="48">
        <f t="shared" si="15"/>
        <v>200</v>
      </c>
      <c r="O43" s="88">
        <f t="shared" si="12"/>
        <v>7</v>
      </c>
      <c r="P43" s="47">
        <f t="shared" si="13"/>
        <v>700</v>
      </c>
      <c r="Q43" s="24"/>
      <c r="R43" s="29"/>
    </row>
    <row r="44" spans="2:18" s="23" customFormat="1" ht="10.5" customHeight="1" x14ac:dyDescent="0.2">
      <c r="B44" s="16"/>
      <c r="C44" s="17"/>
      <c r="D44" s="84" t="s">
        <v>57</v>
      </c>
      <c r="E44" s="128"/>
      <c r="F44" s="130">
        <v>250</v>
      </c>
      <c r="G44" s="1"/>
      <c r="H44" s="47">
        <f t="shared" si="10"/>
        <v>0</v>
      </c>
      <c r="I44" s="1"/>
      <c r="J44" s="86">
        <f t="shared" si="14"/>
        <v>0</v>
      </c>
      <c r="K44" s="1"/>
      <c r="L44" s="48">
        <f t="shared" si="11"/>
        <v>0</v>
      </c>
      <c r="M44" s="1"/>
      <c r="N44" s="48">
        <f>F43*M43</f>
        <v>200</v>
      </c>
      <c r="O44" s="88">
        <f t="shared" si="12"/>
        <v>0</v>
      </c>
      <c r="P44" s="47">
        <f t="shared" si="13"/>
        <v>0</v>
      </c>
      <c r="Q44" s="24"/>
      <c r="R44" s="29"/>
    </row>
    <row r="45" spans="2:18" s="23" customFormat="1" ht="10.5" customHeight="1" x14ac:dyDescent="0.2">
      <c r="B45" s="16"/>
      <c r="C45" s="17"/>
      <c r="D45" s="89" t="s">
        <v>32</v>
      </c>
      <c r="E45" s="90"/>
      <c r="F45" s="91"/>
      <c r="G45" s="91"/>
      <c r="H45" s="91"/>
      <c r="I45" s="91"/>
      <c r="J45" s="91"/>
      <c r="K45" s="91"/>
      <c r="L45" s="91"/>
      <c r="M45" s="92"/>
      <c r="N45" s="91"/>
      <c r="O45" s="93"/>
      <c r="P45" s="93"/>
      <c r="Q45" s="24"/>
      <c r="R45" s="29"/>
    </row>
    <row r="46" spans="2:18" s="23" customFormat="1" ht="10.5" customHeight="1" x14ac:dyDescent="0.2">
      <c r="B46" s="16"/>
      <c r="C46" s="17"/>
      <c r="D46" s="94" t="s">
        <v>33</v>
      </c>
      <c r="E46" s="94"/>
      <c r="F46" s="51">
        <v>125</v>
      </c>
      <c r="G46" s="4"/>
      <c r="H46" s="47">
        <f t="shared" si="10"/>
        <v>0</v>
      </c>
      <c r="I46" s="4">
        <v>196</v>
      </c>
      <c r="J46" s="96">
        <f t="shared" si="14"/>
        <v>24500</v>
      </c>
      <c r="K46" s="4"/>
      <c r="L46" s="48">
        <f t="shared" si="11"/>
        <v>0</v>
      </c>
      <c r="M46" s="4"/>
      <c r="N46" s="48">
        <f t="shared" ref="N46:N58" si="16">F46*M46</f>
        <v>0</v>
      </c>
      <c r="O46" s="95">
        <f t="shared" ref="O46:O58" si="17">SUM(G46,I46,K46,M46)</f>
        <v>196</v>
      </c>
      <c r="P46" s="50">
        <f t="shared" ref="P46:P58" si="18">F46*O46</f>
        <v>24500</v>
      </c>
      <c r="Q46" s="24"/>
      <c r="R46" s="29"/>
    </row>
    <row r="47" spans="2:18" s="23" customFormat="1" ht="10.5" customHeight="1" x14ac:dyDescent="0.2">
      <c r="B47" s="16"/>
      <c r="C47" s="17"/>
      <c r="D47" s="84" t="s">
        <v>34</v>
      </c>
      <c r="E47" s="84"/>
      <c r="F47" s="47">
        <v>650</v>
      </c>
      <c r="G47" s="1"/>
      <c r="H47" s="47">
        <f t="shared" si="10"/>
        <v>0</v>
      </c>
      <c r="I47" s="1"/>
      <c r="J47" s="86">
        <f t="shared" si="14"/>
        <v>0</v>
      </c>
      <c r="K47" s="1"/>
      <c r="L47" s="48">
        <f t="shared" si="11"/>
        <v>0</v>
      </c>
      <c r="M47" s="1"/>
      <c r="N47" s="48">
        <f t="shared" si="16"/>
        <v>0</v>
      </c>
      <c r="O47" s="46">
        <f t="shared" si="17"/>
        <v>0</v>
      </c>
      <c r="P47" s="47">
        <f t="shared" si="18"/>
        <v>0</v>
      </c>
      <c r="Q47" s="24"/>
      <c r="R47" s="29"/>
    </row>
    <row r="48" spans="2:18" s="23" customFormat="1" ht="10.5" customHeight="1" x14ac:dyDescent="0.2">
      <c r="B48" s="16"/>
      <c r="C48" s="17"/>
      <c r="D48" s="84" t="s">
        <v>35</v>
      </c>
      <c r="E48" s="84"/>
      <c r="F48" s="47">
        <v>100</v>
      </c>
      <c r="G48" s="1"/>
      <c r="H48" s="47">
        <f t="shared" si="10"/>
        <v>0</v>
      </c>
      <c r="I48" s="1"/>
      <c r="J48" s="86">
        <f t="shared" si="14"/>
        <v>0</v>
      </c>
      <c r="K48" s="1"/>
      <c r="L48" s="48">
        <f t="shared" si="11"/>
        <v>0</v>
      </c>
      <c r="M48" s="1"/>
      <c r="N48" s="48">
        <f t="shared" si="16"/>
        <v>0</v>
      </c>
      <c r="O48" s="46">
        <f t="shared" si="17"/>
        <v>0</v>
      </c>
      <c r="P48" s="47">
        <f t="shared" si="18"/>
        <v>0</v>
      </c>
      <c r="Q48" s="24"/>
      <c r="R48" s="29"/>
    </row>
    <row r="49" spans="2:18" s="23" customFormat="1" ht="10.5" customHeight="1" x14ac:dyDescent="0.2">
      <c r="B49" s="16"/>
      <c r="C49" s="17"/>
      <c r="D49" s="84" t="s">
        <v>36</v>
      </c>
      <c r="E49" s="84"/>
      <c r="F49" s="47">
        <v>80</v>
      </c>
      <c r="G49" s="1"/>
      <c r="H49" s="47">
        <f t="shared" si="10"/>
        <v>0</v>
      </c>
      <c r="I49" s="1">
        <v>6</v>
      </c>
      <c r="J49" s="86">
        <f t="shared" si="14"/>
        <v>480</v>
      </c>
      <c r="K49" s="1"/>
      <c r="L49" s="48">
        <f t="shared" si="11"/>
        <v>0</v>
      </c>
      <c r="M49" s="1"/>
      <c r="N49" s="48">
        <f t="shared" si="16"/>
        <v>0</v>
      </c>
      <c r="O49" s="46">
        <f t="shared" si="17"/>
        <v>6</v>
      </c>
      <c r="P49" s="47">
        <f t="shared" si="18"/>
        <v>480</v>
      </c>
      <c r="Q49" s="24"/>
      <c r="R49" s="29"/>
    </row>
    <row r="50" spans="2:18" s="23" customFormat="1" ht="10.5" customHeight="1" x14ac:dyDescent="0.2">
      <c r="B50" s="16"/>
      <c r="C50" s="17"/>
      <c r="D50" s="84" t="s">
        <v>37</v>
      </c>
      <c r="E50" s="84"/>
      <c r="F50" s="47">
        <v>165</v>
      </c>
      <c r="G50" s="1"/>
      <c r="H50" s="47">
        <f t="shared" si="10"/>
        <v>0</v>
      </c>
      <c r="I50" s="1"/>
      <c r="J50" s="86">
        <f t="shared" si="14"/>
        <v>0</v>
      </c>
      <c r="K50" s="1"/>
      <c r="L50" s="48">
        <f t="shared" si="11"/>
        <v>0</v>
      </c>
      <c r="M50" s="1"/>
      <c r="N50" s="48">
        <f t="shared" si="16"/>
        <v>0</v>
      </c>
      <c r="O50" s="46">
        <f t="shared" si="17"/>
        <v>0</v>
      </c>
      <c r="P50" s="47">
        <f t="shared" si="18"/>
        <v>0</v>
      </c>
      <c r="Q50" s="24"/>
      <c r="R50" s="29"/>
    </row>
    <row r="51" spans="2:18" s="23" customFormat="1" ht="10.5" customHeight="1" x14ac:dyDescent="0.2">
      <c r="B51" s="16"/>
      <c r="C51" s="17"/>
      <c r="D51" s="84" t="s">
        <v>38</v>
      </c>
      <c r="E51" s="84"/>
      <c r="F51" s="47">
        <v>550</v>
      </c>
      <c r="G51" s="1"/>
      <c r="H51" s="47">
        <f t="shared" si="10"/>
        <v>0</v>
      </c>
      <c r="I51" s="1"/>
      <c r="J51" s="86">
        <f t="shared" si="14"/>
        <v>0</v>
      </c>
      <c r="K51" s="1"/>
      <c r="L51" s="48">
        <f t="shared" si="11"/>
        <v>0</v>
      </c>
      <c r="M51" s="1"/>
      <c r="N51" s="48">
        <f t="shared" si="16"/>
        <v>0</v>
      </c>
      <c r="O51" s="46">
        <f t="shared" si="17"/>
        <v>0</v>
      </c>
      <c r="P51" s="47">
        <f t="shared" si="18"/>
        <v>0</v>
      </c>
      <c r="Q51" s="24"/>
      <c r="R51" s="29"/>
    </row>
    <row r="52" spans="2:18" s="23" customFormat="1" ht="10.5" customHeight="1" x14ac:dyDescent="0.2">
      <c r="B52" s="16"/>
      <c r="C52" s="17"/>
      <c r="D52" s="84" t="s">
        <v>39</v>
      </c>
      <c r="E52" s="84"/>
      <c r="F52" s="47">
        <v>695</v>
      </c>
      <c r="G52" s="1"/>
      <c r="H52" s="47">
        <f t="shared" si="10"/>
        <v>0</v>
      </c>
      <c r="I52" s="1"/>
      <c r="J52" s="86">
        <f t="shared" si="14"/>
        <v>0</v>
      </c>
      <c r="K52" s="1">
        <v>10</v>
      </c>
      <c r="L52" s="48">
        <f t="shared" si="11"/>
        <v>6950</v>
      </c>
      <c r="M52" s="1"/>
      <c r="N52" s="48">
        <f t="shared" si="16"/>
        <v>0</v>
      </c>
      <c r="O52" s="46">
        <f t="shared" si="17"/>
        <v>10</v>
      </c>
      <c r="P52" s="47">
        <f t="shared" si="18"/>
        <v>6950</v>
      </c>
      <c r="Q52" s="24"/>
      <c r="R52" s="29"/>
    </row>
    <row r="53" spans="2:18" s="23" customFormat="1" ht="10.5" customHeight="1" x14ac:dyDescent="0.2">
      <c r="B53" s="16"/>
      <c r="C53" s="17"/>
      <c r="D53" s="84" t="s">
        <v>40</v>
      </c>
      <c r="E53" s="84"/>
      <c r="F53" s="47">
        <v>225</v>
      </c>
      <c r="G53" s="1"/>
      <c r="H53" s="47">
        <f t="shared" si="10"/>
        <v>0</v>
      </c>
      <c r="I53" s="1"/>
      <c r="J53" s="86">
        <f t="shared" si="14"/>
        <v>0</v>
      </c>
      <c r="K53" s="1">
        <v>15</v>
      </c>
      <c r="L53" s="48">
        <f t="shared" si="11"/>
        <v>3375</v>
      </c>
      <c r="M53" s="1"/>
      <c r="N53" s="48">
        <f t="shared" si="16"/>
        <v>0</v>
      </c>
      <c r="O53" s="46">
        <f t="shared" si="17"/>
        <v>15</v>
      </c>
      <c r="P53" s="47">
        <f t="shared" si="18"/>
        <v>3375</v>
      </c>
      <c r="Q53" s="24"/>
      <c r="R53" s="29"/>
    </row>
    <row r="54" spans="2:18" s="23" customFormat="1" ht="10.5" customHeight="1" x14ac:dyDescent="0.2">
      <c r="B54" s="16"/>
      <c r="C54" s="17"/>
      <c r="D54" s="84" t="s">
        <v>41</v>
      </c>
      <c r="E54" s="84"/>
      <c r="F54" s="47">
        <v>250</v>
      </c>
      <c r="G54" s="1"/>
      <c r="H54" s="47">
        <f t="shared" si="10"/>
        <v>0</v>
      </c>
      <c r="I54" s="1"/>
      <c r="J54" s="86">
        <f t="shared" si="14"/>
        <v>0</v>
      </c>
      <c r="K54" s="1">
        <v>10</v>
      </c>
      <c r="L54" s="48">
        <f t="shared" si="11"/>
        <v>2500</v>
      </c>
      <c r="M54" s="1"/>
      <c r="N54" s="48">
        <f t="shared" si="16"/>
        <v>0</v>
      </c>
      <c r="O54" s="46">
        <f t="shared" si="17"/>
        <v>10</v>
      </c>
      <c r="P54" s="47">
        <f t="shared" si="18"/>
        <v>2500</v>
      </c>
      <c r="Q54" s="24"/>
      <c r="R54" s="29"/>
    </row>
    <row r="55" spans="2:18" s="23" customFormat="1" ht="10.5" customHeight="1" x14ac:dyDescent="0.2">
      <c r="B55" s="16"/>
      <c r="C55" s="17"/>
      <c r="D55" s="84" t="s">
        <v>42</v>
      </c>
      <c r="E55" s="84"/>
      <c r="F55" s="47">
        <v>225</v>
      </c>
      <c r="G55" s="1"/>
      <c r="H55" s="47">
        <f t="shared" si="10"/>
        <v>0</v>
      </c>
      <c r="I55" s="1"/>
      <c r="J55" s="86">
        <f t="shared" si="14"/>
        <v>0</v>
      </c>
      <c r="K55" s="1"/>
      <c r="L55" s="48">
        <f t="shared" si="11"/>
        <v>0</v>
      </c>
      <c r="M55" s="1"/>
      <c r="N55" s="48">
        <f t="shared" si="16"/>
        <v>0</v>
      </c>
      <c r="O55" s="46">
        <f t="shared" si="17"/>
        <v>0</v>
      </c>
      <c r="P55" s="47">
        <f t="shared" si="18"/>
        <v>0</v>
      </c>
      <c r="Q55" s="24"/>
      <c r="R55" s="29"/>
    </row>
    <row r="56" spans="2:18" s="23" customFormat="1" ht="10.5" customHeight="1" x14ac:dyDescent="0.2">
      <c r="B56" s="16"/>
      <c r="C56" s="17"/>
      <c r="D56" s="84" t="s">
        <v>43</v>
      </c>
      <c r="E56" s="84"/>
      <c r="F56" s="47">
        <v>100</v>
      </c>
      <c r="G56" s="1"/>
      <c r="H56" s="47">
        <f t="shared" si="10"/>
        <v>0</v>
      </c>
      <c r="I56" s="1"/>
      <c r="J56" s="86">
        <f t="shared" si="14"/>
        <v>0</v>
      </c>
      <c r="K56" s="1"/>
      <c r="L56" s="48">
        <f t="shared" si="11"/>
        <v>0</v>
      </c>
      <c r="M56" s="1"/>
      <c r="N56" s="48">
        <f t="shared" si="16"/>
        <v>0</v>
      </c>
      <c r="O56" s="46">
        <f t="shared" si="17"/>
        <v>0</v>
      </c>
      <c r="P56" s="47">
        <f t="shared" si="18"/>
        <v>0</v>
      </c>
      <c r="Q56" s="24"/>
      <c r="R56" s="29"/>
    </row>
    <row r="57" spans="2:18" s="23" customFormat="1" ht="10.5" customHeight="1" x14ac:dyDescent="0.2">
      <c r="B57" s="16"/>
      <c r="C57" s="17"/>
      <c r="D57" s="84" t="s">
        <v>44</v>
      </c>
      <c r="E57" s="84"/>
      <c r="F57" s="47">
        <v>85</v>
      </c>
      <c r="G57" s="1"/>
      <c r="H57" s="47">
        <f t="shared" si="10"/>
        <v>0</v>
      </c>
      <c r="I57" s="1"/>
      <c r="J57" s="86">
        <f t="shared" si="14"/>
        <v>0</v>
      </c>
      <c r="K57" s="1"/>
      <c r="L57" s="48">
        <f t="shared" si="11"/>
        <v>0</v>
      </c>
      <c r="M57" s="1"/>
      <c r="N57" s="48">
        <f t="shared" si="16"/>
        <v>0</v>
      </c>
      <c r="O57" s="46">
        <f t="shared" si="17"/>
        <v>0</v>
      </c>
      <c r="P57" s="47">
        <f t="shared" si="18"/>
        <v>0</v>
      </c>
      <c r="Q57" s="24"/>
      <c r="R57" s="29"/>
    </row>
    <row r="58" spans="2:18" s="23" customFormat="1" ht="10.5" customHeight="1" x14ac:dyDescent="0.2">
      <c r="B58" s="16"/>
      <c r="C58" s="17"/>
      <c r="D58" s="84" t="s">
        <v>45</v>
      </c>
      <c r="E58" s="84"/>
      <c r="F58" s="47">
        <v>100</v>
      </c>
      <c r="G58" s="1"/>
      <c r="H58" s="47">
        <f t="shared" si="10"/>
        <v>0</v>
      </c>
      <c r="I58" s="1"/>
      <c r="J58" s="86">
        <f t="shared" si="14"/>
        <v>0</v>
      </c>
      <c r="K58" s="1">
        <v>10</v>
      </c>
      <c r="L58" s="48">
        <f t="shared" si="11"/>
        <v>1000</v>
      </c>
      <c r="M58" s="1"/>
      <c r="N58" s="48">
        <f t="shared" si="16"/>
        <v>0</v>
      </c>
      <c r="O58" s="46">
        <f t="shared" si="17"/>
        <v>10</v>
      </c>
      <c r="P58" s="47">
        <f t="shared" si="18"/>
        <v>1000</v>
      </c>
      <c r="Q58" s="24"/>
      <c r="R58" s="29"/>
    </row>
    <row r="59" spans="2:18" s="23" customFormat="1" ht="10.5" customHeight="1" x14ac:dyDescent="0.2">
      <c r="B59" s="97"/>
      <c r="C59" s="17"/>
      <c r="D59" s="98" t="s">
        <v>19</v>
      </c>
      <c r="E59" s="98"/>
      <c r="F59" s="68"/>
      <c r="G59" s="99"/>
      <c r="H59" s="68">
        <f>SUM(H33:H58)</f>
        <v>174.89999999999998</v>
      </c>
      <c r="I59" s="68"/>
      <c r="J59" s="68">
        <f>SUM(J33:J58)</f>
        <v>57101.2</v>
      </c>
      <c r="K59" s="68"/>
      <c r="L59" s="68">
        <f>SUM(L33:L58)</f>
        <v>14325</v>
      </c>
      <c r="M59" s="69"/>
      <c r="N59" s="68">
        <f>SUM(N33:N58)</f>
        <v>400</v>
      </c>
      <c r="O59" s="69"/>
      <c r="P59" s="66">
        <f>SUM(P33:P58)</f>
        <v>71801.100000000006</v>
      </c>
      <c r="Q59" s="24"/>
      <c r="R59" s="29"/>
    </row>
    <row r="60" spans="2:18" s="15" customFormat="1" ht="10.5" customHeight="1" x14ac:dyDescent="0.2">
      <c r="B60" s="100"/>
      <c r="C60" s="101"/>
      <c r="D60" s="102"/>
      <c r="E60" s="103"/>
      <c r="F60" s="104"/>
      <c r="G60" s="105"/>
      <c r="H60" s="104"/>
      <c r="I60" s="106"/>
      <c r="J60" s="107"/>
      <c r="K60" s="104"/>
      <c r="L60" s="104"/>
      <c r="M60" s="106"/>
      <c r="N60" s="104"/>
      <c r="O60" s="106"/>
      <c r="P60" s="107"/>
      <c r="Q60" s="24"/>
      <c r="R60" s="78"/>
    </row>
    <row r="61" spans="2:18" s="23" customFormat="1" ht="10.5" customHeight="1" x14ac:dyDescent="0.2">
      <c r="B61" s="100"/>
      <c r="C61" s="108"/>
      <c r="D61" s="109" t="s">
        <v>46</v>
      </c>
      <c r="E61" s="110"/>
      <c r="F61" s="50"/>
      <c r="G61" s="25"/>
      <c r="H61" s="68">
        <f>SUM(H30+H59)</f>
        <v>174.89999999999998</v>
      </c>
      <c r="I61" s="111"/>
      <c r="J61" s="28">
        <f>SUM(J30+J59)</f>
        <v>57101.2</v>
      </c>
      <c r="K61" s="50"/>
      <c r="L61" s="28">
        <f>SUM(L30+L59)</f>
        <v>14325</v>
      </c>
      <c r="M61" s="111"/>
      <c r="N61" s="28">
        <f>SUM(N30+N59)</f>
        <v>400</v>
      </c>
      <c r="O61" s="111"/>
      <c r="P61" s="112">
        <f>SUM(P30+P59)</f>
        <v>71801.100000000006</v>
      </c>
      <c r="Q61" s="24"/>
      <c r="R61" s="78"/>
    </row>
    <row r="62" spans="2:18" ht="9" customHeight="1" x14ac:dyDescent="0.2">
      <c r="B62" s="113"/>
      <c r="D62" s="114"/>
      <c r="E62" s="114"/>
      <c r="F62" s="115"/>
      <c r="G62" s="116"/>
      <c r="H62" s="115"/>
      <c r="I62" s="116"/>
      <c r="J62" s="115"/>
      <c r="K62" s="115"/>
      <c r="L62" s="115"/>
      <c r="M62" s="116"/>
      <c r="N62" s="115"/>
      <c r="O62" s="116"/>
      <c r="P62" s="115"/>
      <c r="Q62" s="117"/>
      <c r="R62" s="117"/>
    </row>
  </sheetData>
  <sheetProtection algorithmName="SHA-512" hashValue="AmjSqSQQ325u7vRbDYxkqvXueSvqtdJnVgwNMaKVLwOMTas4gG7oWP4e7ZytAe7IqWe+Nv8D1c+0nAmIUpgJMw==" saltValue="hzcLt7s6M+t0iV+a1flsDw==" spinCount="100000" sheet="1" objects="1" scenarios="1" formatCells="0" selectLockedCells="1"/>
  <mergeCells count="25">
    <mergeCell ref="K8:L8"/>
    <mergeCell ref="E4:N4"/>
    <mergeCell ref="O7:P7"/>
    <mergeCell ref="G9:H9"/>
    <mergeCell ref="I9:J9"/>
    <mergeCell ref="K9:L9"/>
    <mergeCell ref="M9:N9"/>
    <mergeCell ref="L5:M5"/>
    <mergeCell ref="H6:I6"/>
    <mergeCell ref="H3:I3"/>
    <mergeCell ref="J3:K3"/>
    <mergeCell ref="L3:M3"/>
    <mergeCell ref="G8:H8"/>
    <mergeCell ref="I8:J8"/>
    <mergeCell ref="M8:N8"/>
    <mergeCell ref="E5:G5"/>
    <mergeCell ref="E6:G6"/>
    <mergeCell ref="G7:H7"/>
    <mergeCell ref="I7:J7"/>
    <mergeCell ref="M7:N7"/>
    <mergeCell ref="K7:L7"/>
    <mergeCell ref="J6:K6"/>
    <mergeCell ref="L6:M6"/>
    <mergeCell ref="H5:I5"/>
    <mergeCell ref="J5:K5"/>
  </mergeCells>
  <conditionalFormatting sqref="F23:F24">
    <cfRule type="containsBlanks" dxfId="51" priority="57" stopIfTrue="1">
      <formula>LEN(TRIM(F23))=0</formula>
    </cfRule>
  </conditionalFormatting>
  <conditionalFormatting sqref="G23:G24">
    <cfRule type="containsBlanks" dxfId="50" priority="55" stopIfTrue="1">
      <formula>LEN(TRIM(G23))=0</formula>
    </cfRule>
  </conditionalFormatting>
  <conditionalFormatting sqref="I17:I19 I23:I24">
    <cfRule type="containsBlanks" dxfId="49" priority="54" stopIfTrue="1">
      <formula>LEN(TRIM(I17))=0</formula>
    </cfRule>
  </conditionalFormatting>
  <conditionalFormatting sqref="K18:K19 K23:K24">
    <cfRule type="containsBlanks" dxfId="48" priority="53" stopIfTrue="1">
      <formula>LEN(TRIM(K18))=0</formula>
    </cfRule>
  </conditionalFormatting>
  <conditionalFormatting sqref="M23:M24">
    <cfRule type="containsBlanks" dxfId="47" priority="52" stopIfTrue="1">
      <formula>LEN(TRIM(M23))=0</formula>
    </cfRule>
  </conditionalFormatting>
  <conditionalFormatting sqref="O11:O19 O23:O24">
    <cfRule type="cellIs" dxfId="46" priority="63" stopIfTrue="1" operator="equal">
      <formula>0</formula>
    </cfRule>
  </conditionalFormatting>
  <conditionalFormatting sqref="G33:G40">
    <cfRule type="containsBlanks" dxfId="45" priority="50" stopIfTrue="1">
      <formula>LEN(TRIM(G33))=0</formula>
    </cfRule>
  </conditionalFormatting>
  <conditionalFormatting sqref="I33:I41">
    <cfRule type="containsBlanks" dxfId="44" priority="49" stopIfTrue="1">
      <formula>LEN(TRIM(I33))=0</formula>
    </cfRule>
  </conditionalFormatting>
  <conditionalFormatting sqref="K33:K41">
    <cfRule type="containsBlanks" dxfId="43" priority="48" stopIfTrue="1">
      <formula>LEN(TRIM(K33))=0</formula>
    </cfRule>
  </conditionalFormatting>
  <conditionalFormatting sqref="M33:M41">
    <cfRule type="containsBlanks" dxfId="42" priority="47" stopIfTrue="1">
      <formula>LEN(TRIM(M33))=0</formula>
    </cfRule>
  </conditionalFormatting>
  <conditionalFormatting sqref="O46:O58 O33:O44">
    <cfRule type="cellIs" dxfId="41" priority="46" stopIfTrue="1" operator="equal">
      <formula>0</formula>
    </cfRule>
  </conditionalFormatting>
  <conditionalFormatting sqref="G46:G58">
    <cfRule type="containsBlanks" dxfId="40" priority="44" stopIfTrue="1">
      <formula>LEN(TRIM(G46))=0</formula>
    </cfRule>
  </conditionalFormatting>
  <conditionalFormatting sqref="I46:I58">
    <cfRule type="containsBlanks" dxfId="39" priority="43" stopIfTrue="1">
      <formula>LEN(TRIM(I46))=0</formula>
    </cfRule>
  </conditionalFormatting>
  <conditionalFormatting sqref="K46:K58">
    <cfRule type="containsBlanks" dxfId="38" priority="42" stopIfTrue="1">
      <formula>LEN(TRIM(K46))=0</formula>
    </cfRule>
  </conditionalFormatting>
  <conditionalFormatting sqref="M46:M58">
    <cfRule type="containsBlanks" dxfId="37" priority="41" stopIfTrue="1">
      <formula>LEN(TRIM(M46))=0</formula>
    </cfRule>
  </conditionalFormatting>
  <conditionalFormatting sqref="G41">
    <cfRule type="containsBlanks" dxfId="36" priority="39" stopIfTrue="1">
      <formula>LEN(TRIM(G41))=0</formula>
    </cfRule>
  </conditionalFormatting>
  <conditionalFormatting sqref="G42">
    <cfRule type="containsBlanks" dxfId="35" priority="38" stopIfTrue="1">
      <formula>LEN(TRIM(G42))=0</formula>
    </cfRule>
  </conditionalFormatting>
  <conditionalFormatting sqref="G43:G44">
    <cfRule type="containsBlanks" dxfId="34" priority="37" stopIfTrue="1">
      <formula>LEN(TRIM(G43))=0</formula>
    </cfRule>
  </conditionalFormatting>
  <conditionalFormatting sqref="I42:I44">
    <cfRule type="containsBlanks" dxfId="33" priority="36" stopIfTrue="1">
      <formula>LEN(TRIM(I42))=0</formula>
    </cfRule>
  </conditionalFormatting>
  <conditionalFormatting sqref="K42:K44">
    <cfRule type="containsBlanks" dxfId="32" priority="35" stopIfTrue="1">
      <formula>LEN(TRIM(K42))=0</formula>
    </cfRule>
  </conditionalFormatting>
  <conditionalFormatting sqref="M42:M44">
    <cfRule type="containsBlanks" dxfId="31" priority="34" stopIfTrue="1">
      <formula>LEN(TRIM(M42))=0</formula>
    </cfRule>
  </conditionalFormatting>
  <conditionalFormatting sqref="F26">
    <cfRule type="containsBlanks" dxfId="30" priority="32" stopIfTrue="1">
      <formula>LEN(TRIM(F26))=0</formula>
    </cfRule>
  </conditionalFormatting>
  <conditionalFormatting sqref="F29">
    <cfRule type="containsBlanks" dxfId="29" priority="31" stopIfTrue="1">
      <formula>LEN(TRIM(F29))=0</formula>
    </cfRule>
  </conditionalFormatting>
  <conditionalFormatting sqref="F42:F44">
    <cfRule type="containsBlanks" dxfId="28" priority="29" stopIfTrue="1">
      <formula>LEN(TRIM(F42))=0</formula>
    </cfRule>
  </conditionalFormatting>
  <conditionalFormatting sqref="M22">
    <cfRule type="containsBlanks" dxfId="27" priority="23" stopIfTrue="1">
      <formula>LEN(TRIM(M22))=0</formula>
    </cfRule>
  </conditionalFormatting>
  <conditionalFormatting sqref="F22">
    <cfRule type="containsBlanks" dxfId="26" priority="27" stopIfTrue="1">
      <formula>LEN(TRIM(F22))=0</formula>
    </cfRule>
  </conditionalFormatting>
  <conditionalFormatting sqref="G22">
    <cfRule type="containsBlanks" dxfId="25" priority="26" stopIfTrue="1">
      <formula>LEN(TRIM(G22))=0</formula>
    </cfRule>
  </conditionalFormatting>
  <conditionalFormatting sqref="I22">
    <cfRule type="containsBlanks" dxfId="24" priority="25" stopIfTrue="1">
      <formula>LEN(TRIM(I22))=0</formula>
    </cfRule>
  </conditionalFormatting>
  <conditionalFormatting sqref="K22">
    <cfRule type="containsBlanks" dxfId="23" priority="24" stopIfTrue="1">
      <formula>LEN(TRIM(K22))=0</formula>
    </cfRule>
  </conditionalFormatting>
  <conditionalFormatting sqref="M20">
    <cfRule type="containsBlanks" dxfId="22" priority="17" stopIfTrue="1">
      <formula>LEN(TRIM(M20))=0</formula>
    </cfRule>
  </conditionalFormatting>
  <conditionalFormatting sqref="O22">
    <cfRule type="cellIs" dxfId="21" priority="28" stopIfTrue="1" operator="equal">
      <formula>0</formula>
    </cfRule>
  </conditionalFormatting>
  <conditionalFormatting sqref="F20">
    <cfRule type="containsBlanks" dxfId="20" priority="21" stopIfTrue="1">
      <formula>LEN(TRIM(F20))=0</formula>
    </cfRule>
  </conditionalFormatting>
  <conditionalFormatting sqref="G20">
    <cfRule type="containsBlanks" dxfId="19" priority="20" stopIfTrue="1">
      <formula>LEN(TRIM(G20))=0</formula>
    </cfRule>
  </conditionalFormatting>
  <conditionalFormatting sqref="I20">
    <cfRule type="containsBlanks" dxfId="18" priority="19" stopIfTrue="1">
      <formula>LEN(TRIM(I20))=0</formula>
    </cfRule>
  </conditionalFormatting>
  <conditionalFormatting sqref="K20">
    <cfRule type="containsBlanks" dxfId="17" priority="18" stopIfTrue="1">
      <formula>LEN(TRIM(K20))=0</formula>
    </cfRule>
  </conditionalFormatting>
  <conditionalFormatting sqref="O20">
    <cfRule type="cellIs" dxfId="16" priority="22" stopIfTrue="1" operator="equal">
      <formula>0</formula>
    </cfRule>
  </conditionalFormatting>
  <conditionalFormatting sqref="M21">
    <cfRule type="containsBlanks" dxfId="15" priority="11" stopIfTrue="1">
      <formula>LEN(TRIM(M21))=0</formula>
    </cfRule>
  </conditionalFormatting>
  <conditionalFormatting sqref="F21">
    <cfRule type="containsBlanks" dxfId="14" priority="15" stopIfTrue="1">
      <formula>LEN(TRIM(F21))=0</formula>
    </cfRule>
  </conditionalFormatting>
  <conditionalFormatting sqref="G21">
    <cfRule type="containsBlanks" dxfId="13" priority="14" stopIfTrue="1">
      <formula>LEN(TRIM(G21))=0</formula>
    </cfRule>
  </conditionalFormatting>
  <conditionalFormatting sqref="I21">
    <cfRule type="containsBlanks" dxfId="12" priority="13" stopIfTrue="1">
      <formula>LEN(TRIM(I21))=0</formula>
    </cfRule>
  </conditionalFormatting>
  <conditionalFormatting sqref="K21">
    <cfRule type="containsBlanks" dxfId="11" priority="12" stopIfTrue="1">
      <formula>LEN(TRIM(K21))=0</formula>
    </cfRule>
  </conditionalFormatting>
  <conditionalFormatting sqref="O21">
    <cfRule type="cellIs" dxfId="10" priority="16" stopIfTrue="1" operator="equal">
      <formula>0</formula>
    </cfRule>
  </conditionalFormatting>
  <conditionalFormatting sqref="F11:F19">
    <cfRule type="containsBlanks" dxfId="9" priority="10" stopIfTrue="1">
      <formula>LEN(TRIM(F11))=0</formula>
    </cfRule>
  </conditionalFormatting>
  <conditionalFormatting sqref="G11">
    <cfRule type="containsBlanks" dxfId="8" priority="9" stopIfTrue="1">
      <formula>LEN(TRIM(G11))=0</formula>
    </cfRule>
  </conditionalFormatting>
  <conditionalFormatting sqref="G12:G19">
    <cfRule type="containsBlanks" dxfId="7" priority="8" stopIfTrue="1">
      <formula>LEN(TRIM(G12))=0</formula>
    </cfRule>
  </conditionalFormatting>
  <conditionalFormatting sqref="I11:I16">
    <cfRule type="containsBlanks" dxfId="6" priority="7" stopIfTrue="1">
      <formula>LEN(TRIM(I11))=0</formula>
    </cfRule>
  </conditionalFormatting>
  <conditionalFormatting sqref="K11:K17">
    <cfRule type="containsBlanks" dxfId="5" priority="6" stopIfTrue="1">
      <formula>LEN(TRIM(K11))=0</formula>
    </cfRule>
  </conditionalFormatting>
  <conditionalFormatting sqref="M11:M19">
    <cfRule type="containsBlanks" dxfId="4" priority="5" stopIfTrue="1">
      <formula>LEN(TRIM(M11))=0</formula>
    </cfRule>
  </conditionalFormatting>
  <conditionalFormatting sqref="E3">
    <cfRule type="containsBlanks" dxfId="3" priority="4" stopIfTrue="1">
      <formula>LEN(TRIM(E3))=0</formula>
    </cfRule>
  </conditionalFormatting>
  <conditionalFormatting sqref="E4">
    <cfRule type="containsBlanks" dxfId="2" priority="3" stopIfTrue="1">
      <formula>LEN(TRIM(E4))=0</formula>
    </cfRule>
  </conditionalFormatting>
  <conditionalFormatting sqref="E5">
    <cfRule type="containsBlanks" dxfId="1" priority="2" stopIfTrue="1">
      <formula>LEN(TRIM(E5))=0</formula>
    </cfRule>
  </conditionalFormatting>
  <conditionalFormatting sqref="E6">
    <cfRule type="containsBlanks" dxfId="0" priority="1" stopIfTrue="1">
      <formula>LEN(TRIM(E6))=0</formula>
    </cfRule>
  </conditionalFormatting>
  <pageMargins left="0.25" right="0.25" top="0.5" bottom="0" header="0.5" footer="0.5"/>
  <pageSetup scale="86" orientation="landscape" horizontalDpi="4294967295" verticalDpi="4294967295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f00c2e-ac5c-418b-9f13-a0771dbd417d">CONNECT-381-55</_dlc_DocId>
    <_dlc_DocIdUrl xmlns="16f00c2e-ac5c-418b-9f13-a0771dbd417d">
      <Url>https://connect.ncdot.gov/business/consultants/_layouts/15/DocIdRedir.aspx?ID=CONNECT-381-55</Url>
      <Description>CONNECT-381-55</Description>
    </_dlc_DocIdUrl>
    <_dlc_DocIdPersistId xmlns="16f00c2e-ac5c-418b-9f13-a0771dbd417d">false</_dlc_DocIdPersistId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rgory xmlns="5d6bb987-3180-4a7d-9b1a-fba4c865e0aa">Templates</Catergory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D21F5EE6E5AE4680FA0D9892BF7DC2" ma:contentTypeVersion="12" ma:contentTypeDescription="Create a new document." ma:contentTypeScope="" ma:versionID="1c3230349638880d39bd74a265354f24">
  <xsd:schema xmlns:xsd="http://www.w3.org/2001/XMLSchema" xmlns:xs="http://www.w3.org/2001/XMLSchema" xmlns:p="http://schemas.microsoft.com/office/2006/metadata/properties" xmlns:ns1="http://schemas.microsoft.com/sharepoint/v3" xmlns:ns2="01e2ab09-5e21-47fc-a09a-e3a48f2d7049" xmlns:ns3="16f00c2e-ac5c-418b-9f13-a0771dbd417d" xmlns:ns4="e4d6b2eb-5b1d-468f-bfd6-58f97eb5b89a" targetNamespace="http://schemas.microsoft.com/office/2006/metadata/properties" ma:root="true" ma:fieldsID="803b6fd44a1046597be883fca2dcafa3" ns1:_="" ns2:_="" ns3:_="" ns4:_="">
    <xsd:import namespace="http://schemas.microsoft.com/sharepoint/v3"/>
    <xsd:import namespace="01e2ab09-5e21-47fc-a09a-e3a48f2d7049"/>
    <xsd:import namespace="16f00c2e-ac5c-418b-9f13-a0771dbd417d"/>
    <xsd:import namespace="e4d6b2eb-5b1d-468f-bfd6-58f97eb5b89a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2ab09-5e21-47fc-a09a-e3a48f2d7049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4" ma:displayName="Resource Type" ma:format="RadioButtons" ma:internalName="Resource_x0020_Type0">
      <xsd:simpleType>
        <xsd:restriction base="dms:Choice">
          <xsd:enumeration value="Forms"/>
          <xsd:enumeration value="Guidelines"/>
          <xsd:enumeration value="Qualifications"/>
          <xsd:enumeration value="Training"/>
          <xsd:enumeration value="Repor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6b2eb-5b1d-468f-bfd6-58f97eb5b8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2E28183D1F2745BAB63F4F6309120F" ma:contentTypeVersion="10" ma:contentTypeDescription="Create a new document." ma:contentTypeScope="" ma:versionID="a3125122c560105ece5f8e2733b97f27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5d6bb987-3180-4a7d-9b1a-fba4c865e0aa" targetNamespace="http://schemas.microsoft.com/office/2006/metadata/properties" ma:root="true" ma:fieldsID="5810d2e7c05cdc8c9e0c0d5cfad826a8" ns1:_="" ns2:_="" ns3:_="">
    <xsd:import namespace="http://schemas.microsoft.com/sharepoint/v3"/>
    <xsd:import namespace="16f00c2e-ac5c-418b-9f13-a0771dbd417d"/>
    <xsd:import namespace="5d6bb987-3180-4a7d-9b1a-fba4c865e0a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r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bb987-3180-4a7d-9b1a-fba4c865e0aa" elementFormDefault="qualified">
    <xsd:import namespace="http://schemas.microsoft.com/office/2006/documentManagement/types"/>
    <xsd:import namespace="http://schemas.microsoft.com/office/infopath/2007/PartnerControls"/>
    <xsd:element name="Catergory" ma:index="14" nillable="true" ma:displayName="Catergory" ma:format="Dropdown" ma:internalName="Catergory">
      <xsd:simpleType>
        <xsd:restriction base="dms:Choice">
          <xsd:enumeration value="Policy-Procedures"/>
          <xsd:enumeration value="Forms"/>
          <xsd:enumeration value="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097E74-467D-4454-BD3E-131E19CB6687}"/>
</file>

<file path=customXml/itemProps2.xml><?xml version="1.0" encoding="utf-8"?>
<ds:datastoreItem xmlns:ds="http://schemas.openxmlformats.org/officeDocument/2006/customXml" ds:itemID="{279668B3-10EA-46BD-9C8D-0761C780DBD2}"/>
</file>

<file path=customXml/itemProps3.xml><?xml version="1.0" encoding="utf-8"?>
<ds:datastoreItem xmlns:ds="http://schemas.openxmlformats.org/officeDocument/2006/customXml" ds:itemID="{74726F23-38E2-4934-B86E-1D7683A56547}"/>
</file>

<file path=customXml/itemProps4.xml><?xml version="1.0" encoding="utf-8"?>
<ds:datastoreItem xmlns:ds="http://schemas.openxmlformats.org/officeDocument/2006/customXml" ds:itemID="{D17AE8AF-FD23-4343-9245-CA7EBE248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e2ab09-5e21-47fc-a09a-e3a48f2d7049"/>
    <ds:schemaRef ds:uri="16f00c2e-ac5c-418b-9f13-a0771dbd417d"/>
    <ds:schemaRef ds:uri="e4d6b2eb-5b1d-468f-bfd6-58f97eb5b8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7DA84BE-73B4-4D8C-8F5C-F05CB0CC9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NC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Archaeology Budget Example</dc:title>
  <dc:creator>Paul J. Mohler</dc:creator>
  <cp:lastModifiedBy>Wilkerson, Matt T</cp:lastModifiedBy>
  <cp:lastPrinted>2020-04-15T16:54:02Z</cp:lastPrinted>
  <dcterms:created xsi:type="dcterms:W3CDTF">2012-08-31T17:43:06Z</dcterms:created>
  <dcterms:modified xsi:type="dcterms:W3CDTF">2020-09-24T18:01:37Z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0x010100EC2E28183D1F2745BAB63F4F6309120F</vt:lpwstr>
  </property>
  <property fmtid="{D5CDD505-2E9C-101B-9397-08002B2CF9AE}" pid="3" name="_dlc_DocIdItemGuid">
    <vt:lpwstr>d966e0fb-c6a3-43ef-bd6f-f4da58e57612</vt:lpwstr>
  </property>
  <property fmtid="{D5CDD505-2E9C-101B-9397-08002B2CF9AE}" pid="4" name="Order">
    <vt:r8>5500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