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ntb-my.sharepoint.com/personal/jvlanich_hntb_com/Documents/Desktop/"/>
    </mc:Choice>
  </mc:AlternateContent>
  <xr:revisionPtr revIDLastSave="4" documentId="8_{961BC629-A246-4F05-91F4-E3EF78A3B593}" xr6:coauthVersionLast="47" xr6:coauthVersionMax="47" xr10:uidLastSave="{B8CDEE89-3D94-4A4D-B6DE-011F420B71A2}"/>
  <bookViews>
    <workbookView xWindow="-120" yWindow="-120" windowWidth="27630" windowHeight="16440" xr2:uid="{20F6CAC1-0E28-49AA-B049-583AC46C6BE0}"/>
  </bookViews>
  <sheets>
    <sheet name="2023 Dollars" sheetId="3" r:id="rId1"/>
    <sheet name="Nominal Dollars" sheetId="4" r:id="rId2"/>
  </sheets>
  <definedNames>
    <definedName name="__f" hidden="1">{#N/A,#N/A,FALSE,"Venta"}</definedName>
    <definedName name="__R" hidden="1">{#N/A,#N/A,FALSE,"Venta"}</definedName>
    <definedName name="_bdm.3E2AD614361A4D1DB8B6B104A4B99745.edm" hidden="1">#REF!</definedName>
    <definedName name="_bdm.3E4570296FBB428AB52D87E2004A1923.edm" hidden="1">#REF!</definedName>
    <definedName name="_bdm.62169E1A041643A5AF1732F65D616AE7.edm" hidden="1">#REF!</definedName>
    <definedName name="_f" hidden="1">{#N/A,#N/A,FALSE,"Venta"}</definedName>
    <definedName name="_Key1" hidden="1">#REF!</definedName>
    <definedName name="_Order1" hidden="1">255</definedName>
    <definedName name="_Order2" hidden="1">255</definedName>
    <definedName name="_R" hidden="1">{#N/A,#N/A,FALSE,"Venta"}</definedName>
    <definedName name="_Sort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auchi" hidden="1">#REF!</definedName>
    <definedName name="acentral" hidden="1">#REF!</definedName>
    <definedName name="andes" hidden="1">#REF!</definedName>
    <definedName name="AS2DocOpenMode" hidden="1">"AS2DocumentEdit"</definedName>
    <definedName name="c.LTMYear" hidden="1">#REF!</definedName>
    <definedName name="CIQWBGuid" hidden="1">"221381e5-51a2-4409-bb69-39fa97afd278"</definedName>
    <definedName name="copia" hidden="1">#REF!</definedName>
    <definedName name="Crutas" hidden="1">{"moy",#N/A,FALSE,"CAMBRAI";"paie",#N/A,FALSE,"CAMBRAI"}</definedName>
    <definedName name="d" hidden="1">{"v1",#N/A,FALSE,"financial information";"v2",#N/A,FALSE,"financial information";"v3",#N/A,FALSE,"financial information";"v4",#N/A,FALSE,"financial information";"v5",#N/A,FALSE,"financial information"}</definedName>
    <definedName name="_xlnm.Database">#REF!</definedName>
    <definedName name="dd" hidden="1">{"v1",#N/A,FALSE,"financial information";"v2",#N/A,FALSE,"financial information";"v3",#N/A,FALSE,"financial information";"v4",#N/A,FALSE,"financial information";"v5",#N/A,FALSE,"financial information"}</definedName>
    <definedName name="dddddddddddddd" hidden="1">#REF!</definedName>
    <definedName name="ddsdsds" hidden="1">#REF!</definedName>
    <definedName name="elqui" hidden="1">#REF!</definedName>
    <definedName name="escena3" hidden="1">{#N/A,#N/A,FALSE,"ACESA"}</definedName>
    <definedName name="escena4" hidden="1">{#N/A,#N/A,FALSE,"ACESA"}</definedName>
    <definedName name="ev.Calculation" hidden="1">-4105</definedName>
    <definedName name="ev.Initialized" hidden="1">FALSE</definedName>
    <definedName name="EV__LASTREFTIME__" hidden="1">"(GMT+01:00)18/11/2014 13:44:42"</definedName>
    <definedName name="GAF" hidden="1">{#N/A,#N/A,FALSE,"Venta"}</definedName>
    <definedName name="Gastos" hidden="1">{#N/A,#N/A,FALSE,"Venta"}</definedName>
    <definedName name="Gesa" hidden="1">#REF!</definedName>
    <definedName name="gv" hidden="1">{"Pèrdues i Guanys analític.Català",#N/A,FALSE,"Català";"Pèrdues i G. analític.castellà",#N/A,FALSE,"Castellà"}</definedName>
    <definedName name="Header1" hidden="1">IF(COUNTA(#REF!)=0,0,INDEX(#REF!,MATCH(ROW(#REF!),#REF!,TRUE)))+1</definedName>
    <definedName name="Header2" hidden="1">#REF!-1 &amp; "." &amp; MAX(1,COUNTA(INDEX(#REF!,MATCH(#REF!-1,#REF!,FALSE)):#REF!))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PrivateLTMYear" hidden="1">#REF!</definedName>
    <definedName name="hn.RolledForward" hidden="1">FALSE</definedName>
    <definedName name="I485_UV_Factor">#REF!</definedName>
    <definedName name="I77_UV_Factor">#REF!</definedName>
    <definedName name="idos" hidden="1">#REF!</definedName>
    <definedName name="Idosmil" hidden="1">#REF!</definedName>
    <definedName name="infracom" hidden="1">#REF!</definedName>
    <definedName name="INTERCO" hidden="1">{"Pèrdues i Guanys analític.Català",#N/A,FALSE,"Català";"Pèrdues i G. analític.castellà",#N/A,FALSE,"Castellà"}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42532.4659259259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39128.7796180556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iTollFee">#REF!</definedName>
    <definedName name="libertad" hidden="1">#REF!</definedName>
    <definedName name="ListOffset" hidden="1">1</definedName>
    <definedName name="MainFolder">#REF!</definedName>
    <definedName name="mcm" hidden="1">{"Pèrdues i Guanys analític.Català",#N/A,FALSE,"Català";"Pèrdues i G. analític.castellà",#N/A,FALSE,"Castellà"}</definedName>
    <definedName name="Monroe_UV_Factor">#REF!</definedName>
    <definedName name="n" hidden="1">{"v1",#N/A,FALSE,"financial information";"v2",#N/A,FALSE,"financial information";"v3",#N/A,FALSE,"financial information";"v4",#N/A,FALSE,"financial information";"v5",#N/A,FALSE,"financial information"}</definedName>
    <definedName name="Oitral" hidden="1">#REF!</definedName>
    <definedName name="parms" hidden="1">{"SETUP","OBS2WAY_Synthetic","DBF","DBF_AM","DBF_PM","DBF_MD","DBF_NT","OBS_CTTSTRANSACTION","OBS_2019CRTMATXN","OBS_SH130SEG5&amp;6","PayPoint Summary_DAILY","PayPoint Summary_DAILY_REV","QA","PayPoint Summary_AM","PayPoint Summary_AM_REV","PayPoint Summary_PM","PayPoint Summary_PM_REV","PayPoint Summary_MD","PayPoint Summary_MD_REV","PayPoint Summary_NT","PayPoint Summary_NT_REV","tabs";"","","","","","","","","","","","","","","","","","","","","","pdfs";"","","","","","","","","","","","","","","","","","","","","","csvs";"","OBS2WAY_Synthetic","","","","","","","","","","","","","","","","","","","","dbfs"}</definedName>
    <definedName name="PCT_IMPROVED_IMAGES">#REF!</definedName>
    <definedName name="Shift_MaxToll">#REF!</definedName>
    <definedName name="sol" hidden="1">#REF!</definedName>
    <definedName name="sssss" hidden="1">#REF!</definedName>
    <definedName name="sssssdfss" hidden="1">#REF!</definedName>
    <definedName name="synthese" hidden="1">{"tbl1",#N/A,FALSE,"regul";"tbl2",#N/A,FALSE,"regul"}</definedName>
    <definedName name="test">#REF!</definedName>
    <definedName name="TriEx_UV_Factor">#REF!</definedName>
    <definedName name="version">{"Version 4.3.1"}</definedName>
    <definedName name="vincent" hidden="1">#REF!</definedName>
    <definedName name="wrn.Aging._.and._.Trend._.Analysis." hidden="1">{#N/A,#N/A,FALSE,"Aging Summary";#N/A,#N/A,FALSE,"Ratio Analysis";#N/A,#N/A,FALSE,"Test 120 Day Accts";#N/A,#N/A,FALSE,"Tickmarks"}</definedName>
    <definedName name="wrn.COMPLETA.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rn.CONSELL.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yém." hidden="1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wrn.Esquema._.de._.Convenio." hidden="1">{#N/A,#N/A,TRUE,"Tapa 1";#N/A,#N/A,TRUE,"Tapa 2"}</definedName>
    <definedName name="wrn.MODELO." hidden="1">{"BALANCE",#N/A,FALSE,"OUTPUT";"PRESUPUESTO",#N/A,FALSE,"OUTPUT";"CUENTA",#N/A,FALSE,"OUTPUT";"HIPOTESIS",#N/A,FALSE,"MARGEN";"MARGEN",#N/A,FALSE,"MARGEN";"GASTOS",#N/A,FALSE,"MARGEN";"COSTE",#N/A,FALSE,"AMORTIZACIONES";"MOVIMIENTO",#N/A,FALSE,"AMORTIZACIONES";"AMORTIZACION",#N/A,FALSE,"AMORTIZACIONES";"INMATERIAL",#N/A,FALSE,"AMORTIZACIONES";"IMPUESTO",#N/A,FALSE,"TAX";"DISTRIBUCION",#N/A,FALSE,"TAX";"ESCENARIO",#N/A,FALSE,"ESCENARIOS"}</definedName>
    <definedName name="wrn.Parque." hidden="1">{#N/A,#N/A,FALSE,"Resultados";#N/A,#N/A,FALSE,"PyG";#N/A,#N/A,FALSE,"Config. Parque";#N/A,#N/A,FALSE,"Sup. Productiva";#N/A,#N/A,FALSE,"inversiones";#N/A,#N/A,FALSE,"Amortizaciones";#N/A,#N/A,FALSE,"Detall.Naves";#N/A,#N/A,FALSE,"Precios";#N/A,#N/A,FALSE,"Sup. NO productiva";#N/A,#N/A,FALSE,"Ocupación"}</definedName>
    <definedName name="wrn.Pèrdues._.i._.G.._.analític." hidden="1">{"Pèrdues i Guanys analític.Català",#N/A,FALSE,"Català";"Pèrdues i G. analític.castellà",#N/A,FALSE,"Castellà"}</definedName>
    <definedName name="wrn.Precio._.Venta." hidden="1">{#N/A,#N/A,FALSE,"Venta"}</definedName>
    <definedName name="wrn.print." hidden="1">{"v1",#N/A,FALSE,"financial information";"v2",#N/A,FALSE,"financial information";"v3",#N/A,FALSE,"financial information";"v4",#N/A,FALSE,"financial information";"v5",#N/A,FALSE,"financial information"}</definedName>
    <definedName name="wrn.Projeccions." hidden="1">{#N/A,#N/A,FALSE,"ACESA"}</definedName>
    <definedName name="wrn.suibud." hidden="1">{"tbl1",#N/A,FALSE,"regul";"tbl2",#N/A,FALSE,"regul"}</definedName>
    <definedName name="wrn.suivi." hidden="1">{"moy",#N/A,FALSE,"CAMBRAI";"paie",#N/A,FALSE,"CAMBRAI"}</definedName>
    <definedName name="wrn.totsuivi." hidden="1">{"TOTMOY",#N/A,FALSE,"TOTFDP";"TOTPAIE",#N/A,FALSE,"TOTFDP"}</definedName>
    <definedName name="x" hidden="1">{#N/A,#N/A,FALSE,"Venta"}</definedName>
    <definedName name="zx" hidden="1">{"Pèrdues i Guanys analític.Català",#N/A,FALSE,"Català";"Pèrdues i G. analític.castellà",#N/A,FALSE,"Castellà"}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5" i="4" l="1"/>
  <c r="V55" i="4"/>
  <c r="U55" i="4"/>
  <c r="T55" i="4"/>
  <c r="W54" i="4"/>
  <c r="V54" i="4"/>
  <c r="U54" i="4"/>
  <c r="T54" i="4"/>
  <c r="W53" i="4"/>
  <c r="V53" i="4"/>
  <c r="U53" i="4"/>
  <c r="T53" i="4"/>
  <c r="W52" i="4"/>
  <c r="V52" i="4"/>
  <c r="U52" i="4"/>
  <c r="T52" i="4"/>
  <c r="W51" i="4"/>
  <c r="V51" i="4"/>
  <c r="U51" i="4"/>
  <c r="T51" i="4"/>
  <c r="W50" i="4"/>
  <c r="V50" i="4"/>
  <c r="U50" i="4"/>
  <c r="T50" i="4"/>
  <c r="W49" i="4"/>
  <c r="V49" i="4"/>
  <c r="U49" i="4"/>
  <c r="T49" i="4"/>
  <c r="W48" i="4"/>
  <c r="V48" i="4"/>
  <c r="U48" i="4"/>
  <c r="T48" i="4"/>
  <c r="W47" i="4"/>
  <c r="V47" i="4"/>
  <c r="U47" i="4"/>
  <c r="T47" i="4"/>
  <c r="W46" i="4"/>
  <c r="V46" i="4"/>
  <c r="U46" i="4"/>
  <c r="T46" i="4"/>
  <c r="W45" i="4"/>
  <c r="V45" i="4"/>
  <c r="U45" i="4"/>
  <c r="T45" i="4"/>
  <c r="W44" i="4"/>
  <c r="V44" i="4"/>
  <c r="U44" i="4"/>
  <c r="T44" i="4"/>
  <c r="W43" i="4"/>
  <c r="V43" i="4"/>
  <c r="U43" i="4"/>
  <c r="T43" i="4"/>
  <c r="W42" i="4"/>
  <c r="V42" i="4"/>
  <c r="U42" i="4"/>
  <c r="T42" i="4"/>
  <c r="W41" i="4"/>
  <c r="V41" i="4"/>
  <c r="U41" i="4"/>
  <c r="T41" i="4"/>
  <c r="W40" i="4"/>
  <c r="V40" i="4"/>
  <c r="U40" i="4"/>
  <c r="T40" i="4"/>
  <c r="W39" i="4"/>
  <c r="V39" i="4"/>
  <c r="U39" i="4"/>
  <c r="T39" i="4"/>
  <c r="W38" i="4"/>
  <c r="V38" i="4"/>
  <c r="U38" i="4"/>
  <c r="T38" i="4"/>
  <c r="W37" i="4"/>
  <c r="V37" i="4"/>
  <c r="U37" i="4"/>
  <c r="T37" i="4"/>
  <c r="W36" i="4"/>
  <c r="V36" i="4"/>
  <c r="U36" i="4"/>
  <c r="T36" i="4"/>
  <c r="W35" i="4"/>
  <c r="V35" i="4"/>
  <c r="U35" i="4"/>
  <c r="T35" i="4"/>
  <c r="W34" i="4"/>
  <c r="V34" i="4"/>
  <c r="U34" i="4"/>
  <c r="T34" i="4"/>
  <c r="W33" i="4"/>
  <c r="V33" i="4"/>
  <c r="U33" i="4"/>
  <c r="T33" i="4"/>
  <c r="W32" i="4"/>
  <c r="V32" i="4"/>
  <c r="U32" i="4"/>
  <c r="T32" i="4"/>
  <c r="W31" i="4"/>
  <c r="V31" i="4"/>
  <c r="U31" i="4"/>
  <c r="T31" i="4"/>
  <c r="W30" i="4"/>
  <c r="V30" i="4"/>
  <c r="U30" i="4"/>
  <c r="T30" i="4"/>
  <c r="W29" i="4"/>
  <c r="V29" i="4"/>
  <c r="U29" i="4"/>
  <c r="T29" i="4"/>
  <c r="W28" i="4"/>
  <c r="V28" i="4"/>
  <c r="U28" i="4"/>
  <c r="T28" i="4"/>
  <c r="W27" i="4"/>
  <c r="V27" i="4"/>
  <c r="U27" i="4"/>
  <c r="T27" i="4"/>
  <c r="W26" i="4"/>
  <c r="V26" i="4"/>
  <c r="U26" i="4"/>
  <c r="T26" i="4"/>
  <c r="W25" i="4"/>
  <c r="V25" i="4"/>
  <c r="U25" i="4"/>
  <c r="T25" i="4"/>
  <c r="W24" i="4"/>
  <c r="V24" i="4"/>
  <c r="U24" i="4"/>
  <c r="T24" i="4"/>
  <c r="W23" i="4"/>
  <c r="V23" i="4"/>
  <c r="U23" i="4"/>
  <c r="T23" i="4"/>
  <c r="W22" i="4"/>
  <c r="V22" i="4"/>
  <c r="U22" i="4"/>
  <c r="T22" i="4"/>
  <c r="W21" i="4"/>
  <c r="V21" i="4"/>
  <c r="U21" i="4"/>
  <c r="T21" i="4"/>
  <c r="W20" i="4"/>
  <c r="V20" i="4"/>
  <c r="U20" i="4"/>
  <c r="T20" i="4"/>
  <c r="W19" i="4"/>
  <c r="V19" i="4"/>
  <c r="U19" i="4"/>
  <c r="T19" i="4"/>
  <c r="W18" i="4"/>
  <c r="V18" i="4"/>
  <c r="U18" i="4"/>
  <c r="T18" i="4"/>
  <c r="W17" i="4"/>
  <c r="V17" i="4"/>
  <c r="U17" i="4"/>
  <c r="T17" i="4"/>
  <c r="W16" i="4"/>
  <c r="V16" i="4"/>
  <c r="U16" i="4"/>
  <c r="T16" i="4"/>
  <c r="W15" i="4"/>
  <c r="V15" i="4"/>
  <c r="U15" i="4"/>
  <c r="T15" i="4"/>
  <c r="W14" i="4"/>
  <c r="V14" i="4"/>
  <c r="U14" i="4"/>
  <c r="T14" i="4"/>
  <c r="W13" i="4"/>
  <c r="V13" i="4"/>
  <c r="U13" i="4"/>
  <c r="T13" i="4"/>
  <c r="W12" i="4"/>
  <c r="V12" i="4"/>
  <c r="U12" i="4"/>
  <c r="T12" i="4"/>
  <c r="W11" i="4"/>
  <c r="V11" i="4"/>
  <c r="U11" i="4"/>
  <c r="T11" i="4"/>
  <c r="W10" i="4"/>
  <c r="V10" i="4"/>
  <c r="U10" i="4"/>
  <c r="T10" i="4"/>
  <c r="W9" i="4"/>
  <c r="V9" i="4"/>
  <c r="U9" i="4"/>
  <c r="T9" i="4"/>
  <c r="W8" i="4"/>
  <c r="V8" i="4"/>
  <c r="U8" i="4"/>
  <c r="T8" i="4"/>
  <c r="W7" i="4"/>
  <c r="V7" i="4"/>
  <c r="U7" i="4"/>
  <c r="T7" i="4"/>
  <c r="W6" i="4"/>
  <c r="V6" i="4"/>
  <c r="U6" i="4"/>
  <c r="T6" i="4"/>
  <c r="W55" i="3"/>
  <c r="V55" i="3"/>
  <c r="U55" i="3"/>
  <c r="T55" i="3"/>
  <c r="W54" i="3"/>
  <c r="V54" i="3"/>
  <c r="U54" i="3"/>
  <c r="T54" i="3"/>
  <c r="W53" i="3"/>
  <c r="V53" i="3"/>
  <c r="U53" i="3"/>
  <c r="T53" i="3"/>
  <c r="W52" i="3"/>
  <c r="V52" i="3"/>
  <c r="U52" i="3"/>
  <c r="T52" i="3"/>
  <c r="W51" i="3"/>
  <c r="V51" i="3"/>
  <c r="U51" i="3"/>
  <c r="T51" i="3"/>
  <c r="W50" i="3"/>
  <c r="V50" i="3"/>
  <c r="U50" i="3"/>
  <c r="T50" i="3"/>
  <c r="W49" i="3"/>
  <c r="V49" i="3"/>
  <c r="U49" i="3"/>
  <c r="T49" i="3"/>
  <c r="W48" i="3"/>
  <c r="V48" i="3"/>
  <c r="U48" i="3"/>
  <c r="T48" i="3"/>
  <c r="W47" i="3"/>
  <c r="V47" i="3"/>
  <c r="U47" i="3"/>
  <c r="T47" i="3"/>
  <c r="W46" i="3"/>
  <c r="V46" i="3"/>
  <c r="U46" i="3"/>
  <c r="T46" i="3"/>
  <c r="W45" i="3"/>
  <c r="V45" i="3"/>
  <c r="U45" i="3"/>
  <c r="T45" i="3"/>
  <c r="W44" i="3"/>
  <c r="V44" i="3"/>
  <c r="U44" i="3"/>
  <c r="T44" i="3"/>
  <c r="W43" i="3"/>
  <c r="V43" i="3"/>
  <c r="U43" i="3"/>
  <c r="T43" i="3"/>
  <c r="W42" i="3"/>
  <c r="V42" i="3"/>
  <c r="U42" i="3"/>
  <c r="T42" i="3"/>
  <c r="W41" i="3"/>
  <c r="V41" i="3"/>
  <c r="U41" i="3"/>
  <c r="T41" i="3"/>
  <c r="W40" i="3"/>
  <c r="V40" i="3"/>
  <c r="U40" i="3"/>
  <c r="T40" i="3"/>
  <c r="W39" i="3"/>
  <c r="V39" i="3"/>
  <c r="U39" i="3"/>
  <c r="T39" i="3"/>
  <c r="W38" i="3"/>
  <c r="V38" i="3"/>
  <c r="U38" i="3"/>
  <c r="T38" i="3"/>
  <c r="W37" i="3"/>
  <c r="V37" i="3"/>
  <c r="U37" i="3"/>
  <c r="T37" i="3"/>
  <c r="W36" i="3"/>
  <c r="V36" i="3"/>
  <c r="U36" i="3"/>
  <c r="T36" i="3"/>
  <c r="W35" i="3"/>
  <c r="V35" i="3"/>
  <c r="U35" i="3"/>
  <c r="T35" i="3"/>
  <c r="W34" i="3"/>
  <c r="V34" i="3"/>
  <c r="U34" i="3"/>
  <c r="T34" i="3"/>
  <c r="W33" i="3"/>
  <c r="V33" i="3"/>
  <c r="U33" i="3"/>
  <c r="T33" i="3"/>
  <c r="W32" i="3"/>
  <c r="V32" i="3"/>
  <c r="U32" i="3"/>
  <c r="T32" i="3"/>
  <c r="W31" i="3"/>
  <c r="V31" i="3"/>
  <c r="U31" i="3"/>
  <c r="T31" i="3"/>
  <c r="W30" i="3"/>
  <c r="V30" i="3"/>
  <c r="U30" i="3"/>
  <c r="T30" i="3"/>
  <c r="W29" i="3"/>
  <c r="V29" i="3"/>
  <c r="U29" i="3"/>
  <c r="T29" i="3"/>
  <c r="W28" i="3"/>
  <c r="V28" i="3"/>
  <c r="U28" i="3"/>
  <c r="T28" i="3"/>
  <c r="W27" i="3"/>
  <c r="V27" i="3"/>
  <c r="U27" i="3"/>
  <c r="T27" i="3"/>
  <c r="W26" i="3"/>
  <c r="V26" i="3"/>
  <c r="U26" i="3"/>
  <c r="T26" i="3"/>
  <c r="W25" i="3"/>
  <c r="V25" i="3"/>
  <c r="U25" i="3"/>
  <c r="T25" i="3"/>
  <c r="W24" i="3"/>
  <c r="V24" i="3"/>
  <c r="U24" i="3"/>
  <c r="T24" i="3"/>
  <c r="W23" i="3"/>
  <c r="V23" i="3"/>
  <c r="U23" i="3"/>
  <c r="T23" i="3"/>
  <c r="W22" i="3"/>
  <c r="V22" i="3"/>
  <c r="U22" i="3"/>
  <c r="T22" i="3"/>
  <c r="W21" i="3"/>
  <c r="V21" i="3"/>
  <c r="U21" i="3"/>
  <c r="T21" i="3"/>
  <c r="W20" i="3"/>
  <c r="V20" i="3"/>
  <c r="U20" i="3"/>
  <c r="T20" i="3"/>
  <c r="W19" i="3"/>
  <c r="V19" i="3"/>
  <c r="U19" i="3"/>
  <c r="T19" i="3"/>
  <c r="W18" i="3"/>
  <c r="V18" i="3"/>
  <c r="U18" i="3"/>
  <c r="T18" i="3"/>
  <c r="W17" i="3"/>
  <c r="V17" i="3"/>
  <c r="U17" i="3"/>
  <c r="T17" i="3"/>
  <c r="W16" i="3"/>
  <c r="V16" i="3"/>
  <c r="U16" i="3"/>
  <c r="T16" i="3"/>
  <c r="W15" i="3"/>
  <c r="V15" i="3"/>
  <c r="U15" i="3"/>
  <c r="T15" i="3"/>
  <c r="W14" i="3"/>
  <c r="V14" i="3"/>
  <c r="U14" i="3"/>
  <c r="T14" i="3"/>
  <c r="W13" i="3"/>
  <c r="V13" i="3"/>
  <c r="U13" i="3"/>
  <c r="T13" i="3"/>
  <c r="W12" i="3"/>
  <c r="V12" i="3"/>
  <c r="U12" i="3"/>
  <c r="T12" i="3"/>
  <c r="W11" i="3"/>
  <c r="V11" i="3"/>
  <c r="U11" i="3"/>
  <c r="T11" i="3"/>
  <c r="W10" i="3"/>
  <c r="V10" i="3"/>
  <c r="U10" i="3"/>
  <c r="T10" i="3"/>
  <c r="W9" i="3"/>
  <c r="V9" i="3"/>
  <c r="U9" i="3"/>
  <c r="T9" i="3"/>
  <c r="W8" i="3"/>
  <c r="V8" i="3"/>
  <c r="U8" i="3"/>
  <c r="T8" i="3"/>
  <c r="W7" i="3"/>
  <c r="V7" i="3"/>
  <c r="U7" i="3"/>
  <c r="T7" i="3"/>
  <c r="W6" i="3"/>
  <c r="V6" i="3"/>
  <c r="U6" i="3"/>
  <c r="T6" i="3"/>
  <c r="G49" i="4" l="1"/>
  <c r="E49" i="4"/>
  <c r="D48" i="4"/>
  <c r="G43" i="4"/>
  <c r="G42" i="4"/>
  <c r="F40" i="4"/>
  <c r="D38" i="4"/>
  <c r="G29" i="4"/>
  <c r="F28" i="4"/>
  <c r="G27" i="4"/>
  <c r="E27" i="4"/>
  <c r="F26" i="4"/>
  <c r="D26" i="4"/>
  <c r="G25" i="4"/>
  <c r="F24" i="4"/>
  <c r="E23" i="4"/>
  <c r="D22" i="4"/>
  <c r="G13" i="4"/>
  <c r="F12" i="4"/>
  <c r="E11" i="4"/>
  <c r="D10" i="4"/>
  <c r="F7" i="4"/>
  <c r="G55" i="4"/>
  <c r="F55" i="4"/>
  <c r="E55" i="4"/>
  <c r="G54" i="4"/>
  <c r="F54" i="4"/>
  <c r="E54" i="4"/>
  <c r="D54" i="4"/>
  <c r="H54" i="4" s="1"/>
  <c r="X53" i="3"/>
  <c r="G53" i="4"/>
  <c r="F53" i="4"/>
  <c r="E53" i="4"/>
  <c r="D53" i="4"/>
  <c r="G52" i="4"/>
  <c r="F52" i="4"/>
  <c r="E52" i="4"/>
  <c r="H51" i="3"/>
  <c r="G51" i="4"/>
  <c r="F51" i="4"/>
  <c r="E51" i="4"/>
  <c r="D51" i="4"/>
  <c r="X50" i="3"/>
  <c r="F50" i="4"/>
  <c r="E50" i="4"/>
  <c r="D50" i="4"/>
  <c r="D49" i="4"/>
  <c r="G48" i="4"/>
  <c r="F48" i="4"/>
  <c r="E48" i="4"/>
  <c r="G47" i="4"/>
  <c r="F47" i="4"/>
  <c r="E47" i="4"/>
  <c r="G46" i="4"/>
  <c r="F46" i="4"/>
  <c r="E46" i="4"/>
  <c r="X45" i="3"/>
  <c r="X45" i="4"/>
  <c r="G45" i="4"/>
  <c r="F45" i="4"/>
  <c r="E45" i="4"/>
  <c r="D45" i="4"/>
  <c r="G44" i="4"/>
  <c r="F44" i="4"/>
  <c r="E44" i="4"/>
  <c r="H43" i="3"/>
  <c r="F43" i="4"/>
  <c r="E43" i="4"/>
  <c r="D43" i="4"/>
  <c r="H43" i="4" s="1"/>
  <c r="X42" i="3"/>
  <c r="F42" i="4"/>
  <c r="E42" i="4"/>
  <c r="D42" i="4"/>
  <c r="X41" i="3"/>
  <c r="H41" i="3"/>
  <c r="G41" i="4"/>
  <c r="F41" i="4"/>
  <c r="E41" i="4"/>
  <c r="D41" i="4"/>
  <c r="X40" i="3"/>
  <c r="G40" i="4"/>
  <c r="E40" i="4"/>
  <c r="D40" i="4"/>
  <c r="H40" i="4" s="1"/>
  <c r="G39" i="4"/>
  <c r="F39" i="4"/>
  <c r="E39" i="4"/>
  <c r="G38" i="4"/>
  <c r="F38" i="4"/>
  <c r="X37" i="3"/>
  <c r="G37" i="4"/>
  <c r="F37" i="4"/>
  <c r="E37" i="4"/>
  <c r="X36" i="4"/>
  <c r="G36" i="4"/>
  <c r="F36" i="4"/>
  <c r="E36" i="4"/>
  <c r="G35" i="4"/>
  <c r="F35" i="4"/>
  <c r="E35" i="4"/>
  <c r="D35" i="4"/>
  <c r="H35" i="4" s="1"/>
  <c r="X34" i="3"/>
  <c r="G34" i="4"/>
  <c r="F34" i="4"/>
  <c r="E34" i="4"/>
  <c r="D34" i="4"/>
  <c r="G33" i="4"/>
  <c r="F33" i="4"/>
  <c r="E33" i="4"/>
  <c r="D33" i="4"/>
  <c r="H32" i="3"/>
  <c r="G32" i="4"/>
  <c r="F32" i="4"/>
  <c r="E32" i="4"/>
  <c r="D32" i="4"/>
  <c r="H31" i="3"/>
  <c r="G31" i="4"/>
  <c r="F31" i="4"/>
  <c r="E31" i="4"/>
  <c r="D31" i="4"/>
  <c r="G30" i="4"/>
  <c r="F30" i="4"/>
  <c r="D30" i="4"/>
  <c r="X29" i="3"/>
  <c r="F29" i="4"/>
  <c r="E29" i="4"/>
  <c r="X28" i="4"/>
  <c r="G28" i="4"/>
  <c r="E28" i="4"/>
  <c r="X27" i="3"/>
  <c r="H27" i="3"/>
  <c r="F27" i="4"/>
  <c r="D27" i="4"/>
  <c r="G26" i="4"/>
  <c r="H26" i="4" s="1"/>
  <c r="E26" i="4"/>
  <c r="X25" i="3"/>
  <c r="H25" i="3"/>
  <c r="F25" i="4"/>
  <c r="E25" i="4"/>
  <c r="D25" i="4"/>
  <c r="G24" i="4"/>
  <c r="E24" i="4"/>
  <c r="D24" i="4"/>
  <c r="X23" i="3"/>
  <c r="G23" i="4"/>
  <c r="F23" i="4"/>
  <c r="D23" i="4"/>
  <c r="G22" i="4"/>
  <c r="F22" i="4"/>
  <c r="X21" i="3"/>
  <c r="G21" i="4"/>
  <c r="F21" i="4"/>
  <c r="E21" i="4"/>
  <c r="D21" i="4"/>
  <c r="G20" i="4"/>
  <c r="F20" i="4"/>
  <c r="E20" i="4"/>
  <c r="X19" i="3"/>
  <c r="H19" i="3"/>
  <c r="G19" i="4"/>
  <c r="F19" i="4"/>
  <c r="E19" i="4"/>
  <c r="D19" i="4"/>
  <c r="H19" i="4" s="1"/>
  <c r="G18" i="4"/>
  <c r="F18" i="4"/>
  <c r="E18" i="4"/>
  <c r="D18" i="4"/>
  <c r="G17" i="4"/>
  <c r="F17" i="4"/>
  <c r="E17" i="4"/>
  <c r="D17" i="4"/>
  <c r="H16" i="3"/>
  <c r="G16" i="4"/>
  <c r="F16" i="4"/>
  <c r="E16" i="4"/>
  <c r="D16" i="4"/>
  <c r="G15" i="4"/>
  <c r="F15" i="4"/>
  <c r="E15" i="4"/>
  <c r="D15" i="4"/>
  <c r="G14" i="4"/>
  <c r="F14" i="4"/>
  <c r="D14" i="4"/>
  <c r="F13" i="4"/>
  <c r="E13" i="4"/>
  <c r="D13" i="4"/>
  <c r="G12" i="4"/>
  <c r="E12" i="4"/>
  <c r="G11" i="4"/>
  <c r="F11" i="4"/>
  <c r="D11" i="4"/>
  <c r="X10" i="3"/>
  <c r="G10" i="4"/>
  <c r="F10" i="4"/>
  <c r="E10" i="4"/>
  <c r="H10" i="3"/>
  <c r="X9" i="3"/>
  <c r="H9" i="3"/>
  <c r="G9" i="4"/>
  <c r="F9" i="4"/>
  <c r="E9" i="4"/>
  <c r="H9" i="4" s="1"/>
  <c r="D9" i="4"/>
  <c r="G8" i="4"/>
  <c r="F8" i="4"/>
  <c r="E8" i="4"/>
  <c r="D8" i="4"/>
  <c r="X7" i="3"/>
  <c r="H7" i="3"/>
  <c r="G7" i="4"/>
  <c r="E7" i="4"/>
  <c r="D7" i="4"/>
  <c r="G6" i="4"/>
  <c r="F6" i="4"/>
  <c r="H6" i="3"/>
  <c r="D6" i="4"/>
  <c r="X20" i="4" l="1"/>
  <c r="D47" i="4"/>
  <c r="H47" i="4" s="1"/>
  <c r="H47" i="3"/>
  <c r="X49" i="4"/>
  <c r="X49" i="3"/>
  <c r="H11" i="4"/>
  <c r="X11" i="4"/>
  <c r="X15" i="4"/>
  <c r="D20" i="4"/>
  <c r="H20" i="4" s="1"/>
  <c r="H20" i="3"/>
  <c r="X20" i="3"/>
  <c r="H21" i="3"/>
  <c r="P21" i="3" s="1"/>
  <c r="X22" i="4"/>
  <c r="X22" i="3"/>
  <c r="H23" i="3"/>
  <c r="H24" i="4"/>
  <c r="H26" i="3"/>
  <c r="P34" i="4"/>
  <c r="X37" i="4"/>
  <c r="X40" i="4"/>
  <c r="X44" i="4"/>
  <c r="X44" i="3"/>
  <c r="X48" i="4"/>
  <c r="X51" i="3"/>
  <c r="X30" i="3"/>
  <c r="H39" i="3"/>
  <c r="D39" i="4"/>
  <c r="H39" i="4" s="1"/>
  <c r="P12" i="4"/>
  <c r="H13" i="4"/>
  <c r="H15" i="4"/>
  <c r="H17" i="4"/>
  <c r="X24" i="4"/>
  <c r="X24" i="3"/>
  <c r="P24" i="4"/>
  <c r="D28" i="4"/>
  <c r="H28" i="4" s="1"/>
  <c r="H28" i="3"/>
  <c r="X31" i="3"/>
  <c r="X33" i="4"/>
  <c r="D37" i="4"/>
  <c r="H37" i="4" s="1"/>
  <c r="H37" i="3"/>
  <c r="P40" i="4"/>
  <c r="X54" i="4"/>
  <c r="X54" i="3"/>
  <c r="H38" i="4"/>
  <c r="E14" i="4"/>
  <c r="H14" i="4" s="1"/>
  <c r="P14" i="4" s="1"/>
  <c r="H14" i="3"/>
  <c r="P14" i="3" s="1"/>
  <c r="X18" i="3"/>
  <c r="E22" i="4"/>
  <c r="H22" i="3"/>
  <c r="X26" i="4"/>
  <c r="E30" i="4"/>
  <c r="H30" i="4" s="1"/>
  <c r="H30" i="3"/>
  <c r="D52" i="4"/>
  <c r="H52" i="4" s="1"/>
  <c r="H52" i="3"/>
  <c r="X17" i="4"/>
  <c r="X19" i="4"/>
  <c r="X23" i="4"/>
  <c r="X26" i="3"/>
  <c r="H31" i="4"/>
  <c r="X33" i="3"/>
  <c r="X38" i="4"/>
  <c r="X38" i="3"/>
  <c r="X46" i="4"/>
  <c r="X46" i="3"/>
  <c r="X16" i="4"/>
  <c r="X7" i="4"/>
  <c r="X6" i="3"/>
  <c r="H23" i="4"/>
  <c r="H24" i="3"/>
  <c r="H25" i="4"/>
  <c r="H27" i="4"/>
  <c r="X29" i="4"/>
  <c r="H33" i="3"/>
  <c r="H34" i="4"/>
  <c r="H35" i="3"/>
  <c r="X35" i="3"/>
  <c r="X39" i="3"/>
  <c r="H40" i="3"/>
  <c r="X43" i="3"/>
  <c r="H48" i="3"/>
  <c r="F49" i="4"/>
  <c r="H49" i="3"/>
  <c r="X52" i="4"/>
  <c r="H8" i="4"/>
  <c r="P8" i="4" s="1"/>
  <c r="X50" i="4"/>
  <c r="P12" i="3"/>
  <c r="X15" i="3"/>
  <c r="H21" i="4"/>
  <c r="X8" i="4"/>
  <c r="D12" i="4"/>
  <c r="H12" i="4" s="1"/>
  <c r="H12" i="3"/>
  <c r="X12" i="4"/>
  <c r="H13" i="3"/>
  <c r="X13" i="3"/>
  <c r="X14" i="3"/>
  <c r="H15" i="3"/>
  <c r="H16" i="4"/>
  <c r="P16" i="4" s="1"/>
  <c r="H17" i="3"/>
  <c r="X17" i="3"/>
  <c r="X25" i="4"/>
  <c r="P28" i="4"/>
  <c r="D29" i="4"/>
  <c r="H29" i="4" s="1"/>
  <c r="H29" i="3"/>
  <c r="H32" i="4"/>
  <c r="P32" i="4" s="1"/>
  <c r="X32" i="3"/>
  <c r="D36" i="4"/>
  <c r="H36" i="4" s="1"/>
  <c r="P36" i="4" s="1"/>
  <c r="H36" i="3"/>
  <c r="P36" i="3" s="1"/>
  <c r="X36" i="3"/>
  <c r="X42" i="4"/>
  <c r="H46" i="3"/>
  <c r="P46" i="3" s="1"/>
  <c r="X52" i="3"/>
  <c r="H55" i="3"/>
  <c r="H10" i="4"/>
  <c r="P10" i="4" s="1"/>
  <c r="H22" i="4"/>
  <c r="P10" i="3"/>
  <c r="X8" i="3"/>
  <c r="H11" i="3"/>
  <c r="X11" i="3"/>
  <c r="P21" i="4"/>
  <c r="H7" i="4"/>
  <c r="H8" i="3"/>
  <c r="X9" i="4"/>
  <c r="X10" i="4"/>
  <c r="X16" i="3"/>
  <c r="H18" i="4"/>
  <c r="P18" i="4" s="1"/>
  <c r="X18" i="4"/>
  <c r="P20" i="4"/>
  <c r="X32" i="4"/>
  <c r="X34" i="4"/>
  <c r="E38" i="4"/>
  <c r="H38" i="3"/>
  <c r="H42" i="4"/>
  <c r="P42" i="4" s="1"/>
  <c r="D44" i="4"/>
  <c r="H44" i="4" s="1"/>
  <c r="H44" i="3"/>
  <c r="P44" i="3" s="1"/>
  <c r="X48" i="3"/>
  <c r="H50" i="3"/>
  <c r="G50" i="4"/>
  <c r="H50" i="4" s="1"/>
  <c r="P50" i="4" s="1"/>
  <c r="H51" i="4"/>
  <c r="P51" i="4" s="1"/>
  <c r="X53" i="4"/>
  <c r="E6" i="4"/>
  <c r="H6" i="4" s="1"/>
  <c r="P6" i="4" s="1"/>
  <c r="X41" i="4"/>
  <c r="H48" i="4"/>
  <c r="D55" i="4"/>
  <c r="H55" i="4" s="1"/>
  <c r="X12" i="3"/>
  <c r="H18" i="3"/>
  <c r="P18" i="3" s="1"/>
  <c r="X28" i="3"/>
  <c r="H34" i="3"/>
  <c r="P34" i="3" s="1"/>
  <c r="H42" i="3"/>
  <c r="D46" i="4"/>
  <c r="H46" i="4" s="1"/>
  <c r="H45" i="4"/>
  <c r="X47" i="4"/>
  <c r="H53" i="4"/>
  <c r="X55" i="4"/>
  <c r="P51" i="3"/>
  <c r="H54" i="3"/>
  <c r="X27" i="4"/>
  <c r="X35" i="4"/>
  <c r="X43" i="4"/>
  <c r="H45" i="3"/>
  <c r="P45" i="3" s="1"/>
  <c r="X47" i="3"/>
  <c r="H49" i="4"/>
  <c r="X51" i="4"/>
  <c r="H53" i="3"/>
  <c r="X55" i="3"/>
  <c r="H33" i="4"/>
  <c r="H41" i="4"/>
  <c r="P42" i="3"/>
  <c r="P53" i="4"/>
  <c r="P50" i="3" l="1"/>
  <c r="X14" i="4"/>
  <c r="P24" i="3"/>
  <c r="P46" i="4"/>
  <c r="P6" i="3"/>
  <c r="P55" i="4"/>
  <c r="P55" i="3"/>
  <c r="P25" i="4"/>
  <c r="P25" i="3"/>
  <c r="P37" i="4"/>
  <c r="P27" i="3"/>
  <c r="P27" i="4"/>
  <c r="P8" i="3"/>
  <c r="P22" i="4"/>
  <c r="P22" i="3"/>
  <c r="P7" i="3"/>
  <c r="P7" i="4"/>
  <c r="P40" i="3"/>
  <c r="P32" i="3"/>
  <c r="P23" i="4"/>
  <c r="P23" i="3"/>
  <c r="P15" i="3"/>
  <c r="P15" i="4"/>
  <c r="P39" i="4"/>
  <c r="P39" i="3"/>
  <c r="P31" i="3"/>
  <c r="P31" i="4"/>
  <c r="P17" i="4"/>
  <c r="P17" i="3"/>
  <c r="P30" i="4"/>
  <c r="P30" i="3"/>
  <c r="P48" i="4"/>
  <c r="P48" i="3"/>
  <c r="P52" i="4"/>
  <c r="P52" i="3"/>
  <c r="P29" i="4"/>
  <c r="P29" i="3"/>
  <c r="P35" i="4"/>
  <c r="P35" i="3"/>
  <c r="X21" i="4"/>
  <c r="X39" i="4"/>
  <c r="P38" i="4"/>
  <c r="P38" i="3"/>
  <c r="P9" i="4"/>
  <c r="X31" i="4"/>
  <c r="P13" i="4"/>
  <c r="P13" i="3"/>
  <c r="P20" i="3"/>
  <c r="P45" i="4"/>
  <c r="P47" i="4"/>
  <c r="P47" i="3"/>
  <c r="P16" i="3"/>
  <c r="P26" i="3"/>
  <c r="X6" i="4"/>
  <c r="P19" i="4"/>
  <c r="P19" i="3"/>
  <c r="P9" i="3"/>
  <c r="P54" i="4"/>
  <c r="P54" i="3"/>
  <c r="P37" i="3"/>
  <c r="P28" i="3"/>
  <c r="X13" i="4"/>
  <c r="X30" i="4"/>
  <c r="P41" i="4"/>
  <c r="P41" i="3"/>
  <c r="P11" i="3"/>
  <c r="P11" i="4"/>
  <c r="P33" i="4"/>
  <c r="P33" i="3"/>
  <c r="P53" i="3"/>
  <c r="P43" i="3"/>
  <c r="P43" i="4"/>
  <c r="P49" i="4"/>
  <c r="P49" i="3"/>
  <c r="P44" i="4"/>
  <c r="P26" i="4"/>
</calcChain>
</file>

<file path=xl/sharedStrings.xml><?xml version="1.0" encoding="utf-8"?>
<sst xmlns="http://schemas.openxmlformats.org/spreadsheetml/2006/main" count="48" uniqueCount="15">
  <si>
    <t>Annual Transactions / Trips (000)</t>
  </si>
  <si>
    <t>Toll Rates (2023 $'s)</t>
  </si>
  <si>
    <t>Gross Annual Revenue (2023 $000)</t>
  </si>
  <si>
    <t>Year</t>
  </si>
  <si>
    <t>PC ETC</t>
  </si>
  <si>
    <t>PC CASH</t>
  </si>
  <si>
    <t>CV ETC</t>
  </si>
  <si>
    <t>CV CASH</t>
  </si>
  <si>
    <t>Total</t>
  </si>
  <si>
    <t xml:space="preserve">Avg. </t>
  </si>
  <si>
    <t>PC = Passenger Car</t>
  </si>
  <si>
    <t xml:space="preserve">ETC = Electronic  </t>
  </si>
  <si>
    <t xml:space="preserve">CV = Commercial Vehicle </t>
  </si>
  <si>
    <t>Toll Rates (Nominal $)</t>
  </si>
  <si>
    <t>Gross Annual Revenue (Nominal 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</si>
</sst>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164" formatCode="_(* #,##0.00_);_(* \(#,##0.00\);_(* &quot;-&quot;_);_(@_)"/>
    <numFmt numFmtId="165" formatCode="&quot;$&quot;#,##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0"/>
      <color rgb="FF0033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"/>
    </xf>
    <xf numFmtId="41" fontId="9" fillId="2" borderId="1" xfId="0" applyNumberFormat="1" applyFont="1" applyFill="1" applyBorder="1" applyAlignment="1">
      <alignment horizontal="center"/>
    </xf>
    <xf numFmtId="41" fontId="3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7" fontId="9" fillId="2" borderId="1" xfId="0" applyNumberFormat="1" applyFont="1" applyFill="1" applyBorder="1" applyAlignment="1">
      <alignment horizontal="center"/>
    </xf>
    <xf numFmtId="7" fontId="3" fillId="2" borderId="1" xfId="0" applyNumberFormat="1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5" fontId="3" fillId="2" borderId="1" xfId="0" applyNumberFormat="1" applyFont="1" applyFill="1" applyBorder="1" applyAlignment="1">
      <alignment horizontal="center"/>
    </xf>
    <xf numFmtId="41" fontId="9" fillId="2" borderId="2" xfId="0" applyNumberFormat="1" applyFont="1" applyFill="1" applyBorder="1" applyAlignment="1">
      <alignment horizontal="center"/>
    </xf>
    <xf numFmtId="41" fontId="3" fillId="2" borderId="2" xfId="0" applyNumberFormat="1" applyFont="1" applyFill="1" applyBorder="1" applyAlignment="1">
      <alignment horizontal="center"/>
    </xf>
    <xf numFmtId="7" fontId="9" fillId="2" borderId="2" xfId="0" applyNumberFormat="1" applyFont="1" applyFill="1" applyBorder="1" applyAlignment="1">
      <alignment horizontal="center"/>
    </xf>
    <xf numFmtId="7" fontId="3" fillId="2" borderId="2" xfId="0" applyNumberFormat="1" applyFont="1" applyFill="1" applyBorder="1" applyAlignment="1">
      <alignment horizontal="center"/>
    </xf>
    <xf numFmtId="5" fontId="9" fillId="2" borderId="2" xfId="0" applyNumberFormat="1" applyFont="1" applyFill="1" applyBorder="1" applyAlignment="1">
      <alignment horizontal="center"/>
    </xf>
    <xf numFmtId="5" fontId="3" fillId="2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49" fontId="2" fillId="0" borderId="3" xfId="0" applyNumberFormat="1" applyFont="1" applyBorder="1"/>
    <xf numFmtId="41" fontId="9" fillId="2" borderId="4" xfId="0" applyNumberFormat="1" applyFont="1" applyFill="1" applyBorder="1" applyAlignment="1">
      <alignment horizontal="center"/>
    </xf>
    <xf numFmtId="41" fontId="3" fillId="2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7" fontId="9" fillId="2" borderId="4" xfId="0" applyNumberFormat="1" applyFont="1" applyFill="1" applyBorder="1" applyAlignment="1">
      <alignment horizontal="center"/>
    </xf>
    <xf numFmtId="7" fontId="3" fillId="2" borderId="4" xfId="0" applyNumberFormat="1" applyFont="1" applyFill="1" applyBorder="1" applyAlignment="1">
      <alignment horizontal="center"/>
    </xf>
    <xf numFmtId="5" fontId="9" fillId="2" borderId="4" xfId="0" applyNumberFormat="1" applyFont="1" applyFill="1" applyBorder="1" applyAlignment="1">
      <alignment horizontal="center"/>
    </xf>
    <xf numFmtId="5" fontId="3" fillId="2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49" fontId="2" fillId="0" borderId="5" xfId="0" applyNumberFormat="1" applyFont="1" applyBorder="1"/>
    <xf numFmtId="41" fontId="9" fillId="2" borderId="6" xfId="0" applyNumberFormat="1" applyFont="1" applyFill="1" applyBorder="1" applyAlignment="1">
      <alignment horizontal="center"/>
    </xf>
    <xf numFmtId="41" fontId="3" fillId="2" borderId="6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7" fontId="9" fillId="2" borderId="6" xfId="0" applyNumberFormat="1" applyFont="1" applyFill="1" applyBorder="1" applyAlignment="1">
      <alignment horizontal="center"/>
    </xf>
    <xf numFmtId="7" fontId="3" fillId="2" borderId="6" xfId="0" applyNumberFormat="1" applyFont="1" applyFill="1" applyBorder="1" applyAlignment="1">
      <alignment horizontal="center"/>
    </xf>
    <xf numFmtId="5" fontId="9" fillId="2" borderId="6" xfId="0" applyNumberFormat="1" applyFont="1" applyFill="1" applyBorder="1" applyAlignment="1">
      <alignment horizontal="center"/>
    </xf>
    <xf numFmtId="5" fontId="3" fillId="2" borderId="6" xfId="0" applyNumberFormat="1" applyFont="1" applyFill="1" applyBorder="1" applyAlignment="1">
      <alignment horizontal="center"/>
    </xf>
    <xf numFmtId="41" fontId="3" fillId="2" borderId="7" xfId="0" applyNumberFormat="1" applyFont="1" applyFill="1" applyBorder="1" applyAlignment="1">
      <alignment horizontal="center"/>
    </xf>
    <xf numFmtId="7" fontId="9" fillId="2" borderId="7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>
      <alignment horizontal="center"/>
    </xf>
    <xf numFmtId="5" fontId="3" fillId="2" borderId="7" xfId="0" applyNumberFormat="1" applyFont="1" applyFill="1" applyBorder="1" applyAlignment="1">
      <alignment horizontal="center"/>
    </xf>
    <xf numFmtId="41" fontId="9" fillId="2" borderId="7" xfId="0" applyNumberFormat="1" applyFont="1" applyFill="1" applyBorder="1" applyAlignment="1">
      <alignment horizontal="center"/>
    </xf>
    <xf numFmtId="5" fontId="9" fillId="2" borderId="7" xfId="0" applyNumberFormat="1" applyFont="1" applyFill="1" applyBorder="1" applyAlignment="1">
      <alignment horizontal="center"/>
    </xf>
    <xf numFmtId="165" fontId="9" fillId="2" borderId="4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/>
    </xf>
    <xf numFmtId="9" fontId="2" fillId="0" borderId="0" xfId="1" applyFont="1"/>
    <xf numFmtId="166" fontId="2" fillId="0" borderId="0" xfId="1" applyNumberFormat="1" applyFont="1"/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A787-7E3F-465C-A872-E508D9BF5823}">
  <sheetPr codeName="Sheet34">
    <tabColor theme="6" tint="0.59999389629810485"/>
  </sheetPr>
  <dimension ref="B2:X59"/>
  <sheetViews>
    <sheetView showGridLines="0" tabSelected="1" zoomScale="90" zoomScaleNormal="90" workbookViewId="0">
      <selection activeCell="V15" sqref="V15"/>
    </sheetView>
  </sheetViews>
  <sheetFormatPr defaultColWidth="12.42578125" defaultRowHeight="12.75" x14ac:dyDescent="0.2"/>
  <cols>
    <col min="1" max="1" width="4.7109375" style="3" customWidth="1"/>
    <col min="2" max="2" width="6.5703125" style="3" customWidth="1"/>
    <col min="3" max="3" width="4.7109375" style="3" customWidth="1"/>
    <col min="4" max="8" width="11.42578125" style="3" customWidth="1"/>
    <col min="9" max="9" width="9.85546875" style="3" customWidth="1"/>
    <col min="10" max="10" width="10.7109375" style="3" customWidth="1"/>
    <col min="11" max="11" width="2.28515625" style="3" customWidth="1"/>
    <col min="12" max="15" width="10.7109375" style="3" customWidth="1"/>
    <col min="16" max="16" width="12.42578125" style="3"/>
    <col min="17" max="17" width="7.85546875" style="3" customWidth="1"/>
    <col min="18" max="18" width="10.42578125" style="3" customWidth="1"/>
    <col min="19" max="19" width="1.85546875" style="3" customWidth="1"/>
    <col min="20" max="24" width="14.5703125" style="3" customWidth="1"/>
    <col min="25" max="16384" width="12.42578125" style="3"/>
  </cols>
  <sheetData>
    <row r="2" spans="2:24" x14ac:dyDescent="0.2">
      <c r="B2" s="1"/>
      <c r="C2" s="2"/>
      <c r="H2" s="4"/>
      <c r="J2" s="1"/>
      <c r="K2" s="2"/>
      <c r="O2" s="4"/>
      <c r="R2" s="1"/>
      <c r="S2" s="2"/>
    </row>
    <row r="3" spans="2:24" ht="20.25" x14ac:dyDescent="0.55000000000000004">
      <c r="B3" s="5"/>
      <c r="C3" s="6"/>
      <c r="D3" s="57" t="s">
        <v>0</v>
      </c>
      <c r="E3" s="57"/>
      <c r="F3" s="57"/>
      <c r="G3" s="57"/>
      <c r="H3" s="57"/>
      <c r="I3" s="7"/>
      <c r="J3" s="8"/>
      <c r="K3" s="9"/>
      <c r="L3" s="10" t="s">
        <v>1</v>
      </c>
      <c r="M3" s="10"/>
      <c r="N3" s="10"/>
      <c r="O3" s="10"/>
      <c r="P3" s="7"/>
      <c r="Q3" s="7"/>
      <c r="R3" s="8"/>
      <c r="S3" s="9"/>
      <c r="T3" s="10" t="s">
        <v>2</v>
      </c>
      <c r="U3" s="10"/>
      <c r="V3" s="10"/>
      <c r="W3" s="10"/>
      <c r="X3" s="10"/>
    </row>
    <row r="4" spans="2:24" ht="15" x14ac:dyDescent="0.35">
      <c r="B4" s="11" t="s">
        <v>3</v>
      </c>
      <c r="C4" s="12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J4" s="11" t="s">
        <v>3</v>
      </c>
      <c r="K4" s="12"/>
      <c r="L4" s="13" t="s">
        <v>4</v>
      </c>
      <c r="M4" s="13" t="s">
        <v>5</v>
      </c>
      <c r="N4" s="13" t="s">
        <v>6</v>
      </c>
      <c r="O4" s="13" t="s">
        <v>7</v>
      </c>
      <c r="P4" s="13" t="s">
        <v>9</v>
      </c>
      <c r="R4" s="11" t="s">
        <v>3</v>
      </c>
      <c r="S4" s="12"/>
      <c r="T4" s="13" t="s">
        <v>4</v>
      </c>
      <c r="U4" s="13" t="s">
        <v>5</v>
      </c>
      <c r="V4" s="13" t="s">
        <v>6</v>
      </c>
      <c r="W4" s="13" t="s">
        <v>7</v>
      </c>
      <c r="X4" s="13" t="s">
        <v>8</v>
      </c>
    </row>
    <row r="5" spans="2:24" ht="6" customHeight="1" x14ac:dyDescent="0.2">
      <c r="B5" s="1"/>
      <c r="C5" s="2"/>
      <c r="J5" s="1"/>
      <c r="K5" s="2"/>
      <c r="R5" s="1"/>
      <c r="S5" s="2"/>
    </row>
    <row r="6" spans="2:24" x14ac:dyDescent="0.2">
      <c r="B6" s="1">
        <v>2032</v>
      </c>
      <c r="C6" s="2"/>
      <c r="D6" s="14">
        <v>449.27676495192281</v>
      </c>
      <c r="E6" s="14">
        <v>55.002178384215085</v>
      </c>
      <c r="F6" s="14">
        <v>1.6575614268242498</v>
      </c>
      <c r="G6" s="14">
        <v>0.10379196569735799</v>
      </c>
      <c r="H6" s="15">
        <f t="shared" ref="H6:H55" si="0">SUM(D6:G6)</f>
        <v>506.04029672865954</v>
      </c>
      <c r="I6" s="16"/>
      <c r="J6" s="17">
        <v>2032</v>
      </c>
      <c r="K6" s="2"/>
      <c r="L6" s="18">
        <v>23.441434354754733</v>
      </c>
      <c r="M6" s="18">
        <v>29.424096885471755</v>
      </c>
      <c r="N6" s="18">
        <v>41.424203607672027</v>
      </c>
      <c r="O6" s="18">
        <v>53.733076493211236</v>
      </c>
      <c r="P6" s="19">
        <f>+SUMPRODUCT(L6:O6,D6:G6)/H6</f>
        <v>24.156814232227291</v>
      </c>
      <c r="R6" s="17">
        <v>2032</v>
      </c>
      <c r="S6" s="2"/>
      <c r="T6" s="20">
        <f>+L6*D6</f>
        <v>10531.691792737071</v>
      </c>
      <c r="U6" s="20">
        <f t="shared" ref="U6:W55" si="1">+M6*E6</f>
        <v>1618.3894256891449</v>
      </c>
      <c r="V6" s="20">
        <f t="shared" si="1"/>
        <v>68.663162036991082</v>
      </c>
      <c r="W6" s="20">
        <f t="shared" si="1"/>
        <v>5.5770616321968935</v>
      </c>
      <c r="X6" s="21">
        <f t="shared" ref="X6:X55" si="2">SUM(T6:W6)</f>
        <v>12224.321442095405</v>
      </c>
    </row>
    <row r="7" spans="2:24" x14ac:dyDescent="0.2">
      <c r="B7" s="1">
        <v>2033</v>
      </c>
      <c r="C7" s="2"/>
      <c r="D7" s="14">
        <v>513.4681199699188</v>
      </c>
      <c r="E7" s="14">
        <v>63.039428296056357</v>
      </c>
      <c r="F7" s="14">
        <v>1.929795021173929</v>
      </c>
      <c r="G7" s="14">
        <v>0.12150887663012348</v>
      </c>
      <c r="H7" s="15">
        <f t="shared" si="0"/>
        <v>578.55885216377931</v>
      </c>
      <c r="I7" s="16"/>
      <c r="J7" s="17">
        <v>2033</v>
      </c>
      <c r="K7" s="2"/>
      <c r="L7" s="18">
        <v>23.557171973948734</v>
      </c>
      <c r="M7" s="18">
        <v>29.548019806960671</v>
      </c>
      <c r="N7" s="18">
        <v>41.567490664322477</v>
      </c>
      <c r="O7" s="18">
        <v>53.872048483652222</v>
      </c>
      <c r="P7" s="19">
        <f t="shared" ref="P7:P55" si="3">+SUMPRODUCT(L7:O7,D7:G7)/H7</f>
        <v>24.276371707517516</v>
      </c>
      <c r="R7" s="17">
        <v>2033</v>
      </c>
      <c r="S7" s="2"/>
      <c r="T7" s="20">
        <f t="shared" ref="T7:T55" si="4">+L7*D7</f>
        <v>12095.856805271516</v>
      </c>
      <c r="U7" s="20">
        <f t="shared" si="1"/>
        <v>1862.6902759113502</v>
      </c>
      <c r="V7" s="20">
        <f t="shared" si="1"/>
        <v>80.216736526703286</v>
      </c>
      <c r="W7" s="20">
        <f t="shared" si="1"/>
        <v>6.5459320930121283</v>
      </c>
      <c r="X7" s="21">
        <f t="shared" si="2"/>
        <v>14045.309749802582</v>
      </c>
    </row>
    <row r="8" spans="2:24" x14ac:dyDescent="0.2">
      <c r="B8" s="1">
        <v>2034</v>
      </c>
      <c r="C8" s="2"/>
      <c r="D8" s="22">
        <v>578.70872107987907</v>
      </c>
      <c r="E8" s="22">
        <v>71.251113986436124</v>
      </c>
      <c r="F8" s="22">
        <v>2.2156428145036027</v>
      </c>
      <c r="G8" s="22">
        <v>0.14028114167340658</v>
      </c>
      <c r="H8" s="23">
        <f t="shared" si="0"/>
        <v>652.31575902249222</v>
      </c>
      <c r="I8" s="16"/>
      <c r="J8" s="17">
        <v>2034</v>
      </c>
      <c r="K8" s="2"/>
      <c r="L8" s="24">
        <v>23.673481025602619</v>
      </c>
      <c r="M8" s="24">
        <v>29.672464643889519</v>
      </c>
      <c r="N8" s="24">
        <v>41.711273353449002</v>
      </c>
      <c r="O8" s="24">
        <v>54.011379902873152</v>
      </c>
      <c r="P8" s="25">
        <f t="shared" si="3"/>
        <v>24.396528720092299</v>
      </c>
      <c r="R8" s="17">
        <v>2034</v>
      </c>
      <c r="S8" s="2"/>
      <c r="T8" s="26">
        <f t="shared" si="4"/>
        <v>13700.049927835276</v>
      </c>
      <c r="U8" s="26">
        <f t="shared" si="1"/>
        <v>2114.1961606002678</v>
      </c>
      <c r="V8" s="26">
        <f t="shared" si="1"/>
        <v>92.417283089364872</v>
      </c>
      <c r="W8" s="26">
        <f t="shared" si="1"/>
        <v>7.5767780361311337</v>
      </c>
      <c r="X8" s="27">
        <f t="shared" si="2"/>
        <v>15914.240149561039</v>
      </c>
    </row>
    <row r="9" spans="2:24" x14ac:dyDescent="0.2">
      <c r="B9" s="28">
        <v>2035</v>
      </c>
      <c r="C9" s="29"/>
      <c r="D9" s="30">
        <v>614.29684535717456</v>
      </c>
      <c r="E9" s="30">
        <v>75.84776129979268</v>
      </c>
      <c r="F9" s="30">
        <v>2.3958522446699169</v>
      </c>
      <c r="G9" s="30">
        <v>0.1525324664320353</v>
      </c>
      <c r="H9" s="31">
        <f t="shared" si="0"/>
        <v>692.6929913680691</v>
      </c>
      <c r="I9" s="16"/>
      <c r="J9" s="32">
        <v>2035</v>
      </c>
      <c r="K9" s="29"/>
      <c r="L9" s="33">
        <v>23.790364331055379</v>
      </c>
      <c r="M9" s="33">
        <v>29.797433594364353</v>
      </c>
      <c r="N9" s="33">
        <v>41.855553389453142</v>
      </c>
      <c r="O9" s="33">
        <v>54.151071680478971</v>
      </c>
      <c r="P9" s="34">
        <f t="shared" si="3"/>
        <v>24.517288493996421</v>
      </c>
      <c r="R9" s="32">
        <v>2035</v>
      </c>
      <c r="S9" s="29"/>
      <c r="T9" s="35">
        <f t="shared" si="4"/>
        <v>14614.345758465168</v>
      </c>
      <c r="U9" s="35">
        <f t="shared" si="1"/>
        <v>2260.0686306117709</v>
      </c>
      <c r="V9" s="35">
        <f t="shared" si="1"/>
        <v>100.27972154002286</v>
      </c>
      <c r="W9" s="35">
        <f t="shared" si="1"/>
        <v>8.2597965233613966</v>
      </c>
      <c r="X9" s="36">
        <f t="shared" si="2"/>
        <v>16982.953907140323</v>
      </c>
    </row>
    <row r="10" spans="2:24" x14ac:dyDescent="0.2">
      <c r="B10" s="1">
        <v>2036</v>
      </c>
      <c r="C10" s="2"/>
      <c r="D10" s="14">
        <v>619.46981347721032</v>
      </c>
      <c r="E10" s="14">
        <v>76.703905998174477</v>
      </c>
      <c r="F10" s="14">
        <v>2.4611830678119069</v>
      </c>
      <c r="G10" s="14">
        <v>0.15756106192453426</v>
      </c>
      <c r="H10" s="15">
        <f t="shared" si="0"/>
        <v>698.79246360512127</v>
      </c>
      <c r="I10" s="16"/>
      <c r="J10" s="17">
        <v>2036</v>
      </c>
      <c r="K10" s="2"/>
      <c r="L10" s="18">
        <v>23.907824725575807</v>
      </c>
      <c r="M10" s="18">
        <v>29.922928865748837</v>
      </c>
      <c r="N10" s="18">
        <v>42.000332492666601</v>
      </c>
      <c r="O10" s="18">
        <v>54.291124748478893</v>
      </c>
      <c r="P10" s="19">
        <f t="shared" si="3"/>
        <v>24.638654275009319</v>
      </c>
      <c r="R10" s="17">
        <v>2036</v>
      </c>
      <c r="S10" s="2"/>
      <c r="T10" s="20">
        <f t="shared" si="4"/>
        <v>14810.175723398283</v>
      </c>
      <c r="U10" s="20">
        <f t="shared" si="1"/>
        <v>2295.2055229084604</v>
      </c>
      <c r="V10" s="20">
        <f t="shared" si="1"/>
        <v>103.3705071734213</v>
      </c>
      <c r="W10" s="20">
        <f t="shared" si="1"/>
        <v>8.5541672684476975</v>
      </c>
      <c r="X10" s="21">
        <f t="shared" si="2"/>
        <v>17217.305920748615</v>
      </c>
    </row>
    <row r="11" spans="2:24" x14ac:dyDescent="0.2">
      <c r="B11" s="1">
        <v>2037</v>
      </c>
      <c r="C11" s="2"/>
      <c r="D11" s="14">
        <v>624.68634294608444</v>
      </c>
      <c r="E11" s="14">
        <v>77.56971457762549</v>
      </c>
      <c r="F11" s="14">
        <v>2.5282953515852467</v>
      </c>
      <c r="G11" s="14">
        <v>0.16275543702591699</v>
      </c>
      <c r="H11" s="15">
        <f t="shared" si="0"/>
        <v>704.94710831232112</v>
      </c>
      <c r="I11" s="16"/>
      <c r="J11" s="17">
        <v>2037</v>
      </c>
      <c r="K11" s="2"/>
      <c r="L11" s="18">
        <v>24.025865058431307</v>
      </c>
      <c r="M11" s="18">
        <v>30.04895267470317</v>
      </c>
      <c r="N11" s="18">
        <v>42.14561238937172</v>
      </c>
      <c r="O11" s="18">
        <v>54.431540041292607</v>
      </c>
      <c r="P11" s="19">
        <f t="shared" si="3"/>
        <v>24.760629330858645</v>
      </c>
      <c r="R11" s="17">
        <v>2037</v>
      </c>
      <c r="S11" s="2"/>
      <c r="T11" s="20">
        <f t="shared" si="4"/>
        <v>15008.629779467567</v>
      </c>
      <c r="U11" s="20">
        <f t="shared" si="1"/>
        <v>2330.8886823333009</v>
      </c>
      <c r="V11" s="20">
        <f t="shared" si="1"/>
        <v>106.55655589376209</v>
      </c>
      <c r="W11" s="20">
        <f t="shared" si="1"/>
        <v>8.8590290874142781</v>
      </c>
      <c r="X11" s="21">
        <f t="shared" si="2"/>
        <v>17454.934046782044</v>
      </c>
    </row>
    <row r="12" spans="2:24" x14ac:dyDescent="0.2">
      <c r="B12" s="1">
        <v>2038</v>
      </c>
      <c r="C12" s="2"/>
      <c r="D12" s="14">
        <v>629.94680059209907</v>
      </c>
      <c r="E12" s="14">
        <v>78.445296120871447</v>
      </c>
      <c r="F12" s="14">
        <v>2.5972376733968692</v>
      </c>
      <c r="G12" s="14">
        <v>0.16812105705522987</v>
      </c>
      <c r="H12" s="15">
        <f t="shared" si="0"/>
        <v>711.15745544342269</v>
      </c>
      <c r="I12" s="16"/>
      <c r="J12" s="17">
        <v>2038</v>
      </c>
      <c r="K12" s="2"/>
      <c r="L12" s="18">
        <v>24.144488192956995</v>
      </c>
      <c r="M12" s="18">
        <v>30.175507247223287</v>
      </c>
      <c r="N12" s="18">
        <v>42.29139481182208</v>
      </c>
      <c r="O12" s="18">
        <v>54.572318495756541</v>
      </c>
      <c r="P12" s="19">
        <f t="shared" si="3"/>
        <v>24.883216951436367</v>
      </c>
      <c r="R12" s="17">
        <v>2038</v>
      </c>
      <c r="S12" s="2"/>
      <c r="T12" s="20">
        <f t="shared" si="4"/>
        <v>15209.743089086971</v>
      </c>
      <c r="U12" s="20">
        <f t="shared" si="1"/>
        <v>2367.126601605933</v>
      </c>
      <c r="V12" s="20">
        <f t="shared" si="1"/>
        <v>109.84080386576521</v>
      </c>
      <c r="W12" s="20">
        <f t="shared" si="1"/>
        <v>9.1747558714612616</v>
      </c>
      <c r="X12" s="21">
        <f t="shared" si="2"/>
        <v>17695.885250430129</v>
      </c>
    </row>
    <row r="13" spans="2:24" x14ac:dyDescent="0.2">
      <c r="B13" s="37">
        <v>2039</v>
      </c>
      <c r="C13" s="38"/>
      <c r="D13" s="39">
        <v>635.25155633260226</v>
      </c>
      <c r="E13" s="39">
        <v>79.330760941928176</v>
      </c>
      <c r="F13" s="39">
        <v>2.6680599352771219</v>
      </c>
      <c r="G13" s="39">
        <v>0.17366356750875869</v>
      </c>
      <c r="H13" s="40">
        <f t="shared" si="0"/>
        <v>717.42404077731635</v>
      </c>
      <c r="I13" s="16"/>
      <c r="J13" s="41">
        <v>2039</v>
      </c>
      <c r="K13" s="38"/>
      <c r="L13" s="42">
        <v>24.263697006625161</v>
      </c>
      <c r="M13" s="42">
        <v>30.302594818680141</v>
      </c>
      <c r="N13" s="42">
        <v>42.437681498263188</v>
      </c>
      <c r="O13" s="42">
        <v>54.713461051130089</v>
      </c>
      <c r="P13" s="43">
        <f t="shared" si="3"/>
        <v>25.006420449017462</v>
      </c>
      <c r="R13" s="41">
        <v>2039</v>
      </c>
      <c r="S13" s="38"/>
      <c r="T13" s="44">
        <f t="shared" si="4"/>
        <v>15413.551285841337</v>
      </c>
      <c r="U13" s="44">
        <f t="shared" si="1"/>
        <v>2403.9279054808258</v>
      </c>
      <c r="V13" s="44">
        <f t="shared" si="1"/>
        <v>113.2262777515672</v>
      </c>
      <c r="W13" s="44">
        <f t="shared" si="1"/>
        <v>9.501734836890769</v>
      </c>
      <c r="X13" s="45">
        <f t="shared" si="2"/>
        <v>17940.207203910621</v>
      </c>
    </row>
    <row r="14" spans="2:24" x14ac:dyDescent="0.2">
      <c r="B14" s="1">
        <v>2040</v>
      </c>
      <c r="C14" s="2"/>
      <c r="D14" s="14">
        <v>640.60098320000054</v>
      </c>
      <c r="E14" s="14">
        <v>80.226220599999991</v>
      </c>
      <c r="F14" s="14">
        <v>2.7408133999999991</v>
      </c>
      <c r="G14" s="14">
        <v>0.17938879999999979</v>
      </c>
      <c r="H14" s="46">
        <f t="shared" si="0"/>
        <v>723.74740600000052</v>
      </c>
      <c r="I14" s="16"/>
      <c r="J14" s="17">
        <v>2040</v>
      </c>
      <c r="K14" s="2"/>
      <c r="L14" s="47">
        <v>24.383494391115065</v>
      </c>
      <c r="M14" s="47">
        <v>30.430217633859222</v>
      </c>
      <c r="N14" s="47">
        <v>42.584474192953138</v>
      </c>
      <c r="O14" s="47">
        <v>54.854968649101913</v>
      </c>
      <c r="P14" s="48">
        <f t="shared" si="3"/>
        <v>25.130243158481175</v>
      </c>
      <c r="R14" s="17">
        <v>2040</v>
      </c>
      <c r="S14" s="2"/>
      <c r="T14" s="20">
        <f t="shared" si="4"/>
        <v>15620.090480800009</v>
      </c>
      <c r="U14" s="20">
        <f t="shared" si="1"/>
        <v>2441.3013527999997</v>
      </c>
      <c r="V14" s="20">
        <f t="shared" si="1"/>
        <v>116.7160975000001</v>
      </c>
      <c r="W14" s="20">
        <f t="shared" si="1"/>
        <v>9.8403670000000023</v>
      </c>
      <c r="X14" s="49">
        <f t="shared" si="2"/>
        <v>18187.948298100011</v>
      </c>
    </row>
    <row r="15" spans="2:24" x14ac:dyDescent="0.2">
      <c r="B15" s="1">
        <v>2041</v>
      </c>
      <c r="C15" s="2"/>
      <c r="D15" s="14">
        <v>643.93932969319849</v>
      </c>
      <c r="E15" s="14">
        <v>80.791219541783605</v>
      </c>
      <c r="F15" s="14">
        <v>2.8175773767296497</v>
      </c>
      <c r="G15" s="14">
        <v>0.18466328897168638</v>
      </c>
      <c r="H15" s="15">
        <f t="shared" si="0"/>
        <v>727.73278990068343</v>
      </c>
      <c r="I15" s="16"/>
      <c r="J15" s="17">
        <v>2041</v>
      </c>
      <c r="K15" s="2"/>
      <c r="L15" s="18">
        <v>24.431403064305801</v>
      </c>
      <c r="M15" s="18">
        <v>30.483040287784544</v>
      </c>
      <c r="N15" s="18">
        <v>42.750432163050334</v>
      </c>
      <c r="O15" s="18">
        <v>55.040886424643169</v>
      </c>
      <c r="P15" s="19">
        <f t="shared" si="3"/>
        <v>25.181935249899855</v>
      </c>
      <c r="R15" s="17">
        <v>2041</v>
      </c>
      <c r="S15" s="2"/>
      <c r="T15" s="20">
        <f t="shared" si="4"/>
        <v>15732.341312693434</v>
      </c>
      <c r="U15" s="20">
        <f t="shared" si="1"/>
        <v>2462.7620001914356</v>
      </c>
      <c r="V15" s="20">
        <f t="shared" si="1"/>
        <v>120.45265050802621</v>
      </c>
      <c r="W15" s="20">
        <f t="shared" si="1"/>
        <v>10.164031115091651</v>
      </c>
      <c r="X15" s="21">
        <f t="shared" si="2"/>
        <v>18325.719994507985</v>
      </c>
    </row>
    <row r="16" spans="2:24" x14ac:dyDescent="0.2">
      <c r="B16" s="1">
        <v>2042</v>
      </c>
      <c r="C16" s="2"/>
      <c r="D16" s="14">
        <v>647.29507322074528</v>
      </c>
      <c r="E16" s="14">
        <v>81.360197529343395</v>
      </c>
      <c r="F16" s="14">
        <v>2.896491338614565</v>
      </c>
      <c r="G16" s="14">
        <v>0.19009286139291076</v>
      </c>
      <c r="H16" s="15">
        <f t="shared" si="0"/>
        <v>731.74185495009613</v>
      </c>
      <c r="I16" s="16"/>
      <c r="J16" s="17">
        <v>2042</v>
      </c>
      <c r="K16" s="2"/>
      <c r="L16" s="18">
        <v>24.47940586842503</v>
      </c>
      <c r="M16" s="18">
        <v>30.535954634539717</v>
      </c>
      <c r="N16" s="18">
        <v>42.917036895808359</v>
      </c>
      <c r="O16" s="18">
        <v>55.227434323947378</v>
      </c>
      <c r="P16" s="19">
        <f t="shared" si="3"/>
        <v>25.23378587212391</v>
      </c>
      <c r="R16" s="17">
        <v>2042</v>
      </c>
      <c r="S16" s="2"/>
      <c r="T16" s="20">
        <f t="shared" si="4"/>
        <v>15845.398814002521</v>
      </c>
      <c r="U16" s="20">
        <f t="shared" si="1"/>
        <v>2484.4113008132204</v>
      </c>
      <c r="V16" s="20">
        <f t="shared" si="1"/>
        <v>124.30882564771063</v>
      </c>
      <c r="W16" s="20">
        <f t="shared" si="1"/>
        <v>10.498341018028212</v>
      </c>
      <c r="X16" s="21">
        <f t="shared" si="2"/>
        <v>18464.617281481478</v>
      </c>
    </row>
    <row r="17" spans="2:24" x14ac:dyDescent="0.2">
      <c r="B17" s="1">
        <v>2043</v>
      </c>
      <c r="C17" s="2"/>
      <c r="D17" s="14">
        <v>650.66830444333323</v>
      </c>
      <c r="E17" s="14">
        <v>81.933182585396068</v>
      </c>
      <c r="F17" s="14">
        <v>2.977615501870277</v>
      </c>
      <c r="G17" s="14">
        <v>0.19568207711325258</v>
      </c>
      <c r="H17" s="15">
        <f t="shared" si="0"/>
        <v>735.77478460771283</v>
      </c>
      <c r="I17" s="16"/>
      <c r="J17" s="17">
        <v>2043</v>
      </c>
      <c r="K17" s="2"/>
      <c r="L17" s="18">
        <v>24.527502988421134</v>
      </c>
      <c r="M17" s="18">
        <v>30.58896083329082</v>
      </c>
      <c r="N17" s="18">
        <v>43.084290911756582</v>
      </c>
      <c r="O17" s="18">
        <v>55.414614482668107</v>
      </c>
      <c r="P17" s="19">
        <f t="shared" si="3"/>
        <v>25.285796935873442</v>
      </c>
      <c r="R17" s="17">
        <v>2043</v>
      </c>
      <c r="S17" s="2"/>
      <c r="T17" s="20">
        <f t="shared" si="4"/>
        <v>15959.268781704768</v>
      </c>
      <c r="U17" s="20">
        <f t="shared" si="1"/>
        <v>2506.2509130515459</v>
      </c>
      <c r="V17" s="20">
        <f t="shared" si="1"/>
        <v>128.28845250593508</v>
      </c>
      <c r="W17" s="20">
        <f t="shared" si="1"/>
        <v>10.843646864398623</v>
      </c>
      <c r="X17" s="21">
        <f t="shared" si="2"/>
        <v>18604.651794126647</v>
      </c>
    </row>
    <row r="18" spans="2:24" x14ac:dyDescent="0.2">
      <c r="B18" s="37">
        <v>2044</v>
      </c>
      <c r="C18" s="38"/>
      <c r="D18" s="22">
        <v>654.05911449411212</v>
      </c>
      <c r="E18" s="22">
        <v>82.510202930010337</v>
      </c>
      <c r="F18" s="22">
        <v>3.061011769232155</v>
      </c>
      <c r="G18" s="22">
        <v>0.20143563005351739</v>
      </c>
      <c r="H18" s="23">
        <f t="shared" si="0"/>
        <v>739.83176482340821</v>
      </c>
      <c r="I18" s="16"/>
      <c r="J18" s="41">
        <v>2044</v>
      </c>
      <c r="K18" s="38"/>
      <c r="L18" s="24">
        <v>24.575694609605886</v>
      </c>
      <c r="M18" s="24">
        <v>30.642059043480234</v>
      </c>
      <c r="N18" s="24">
        <v>43.252196741247261</v>
      </c>
      <c r="O18" s="24">
        <v>55.602429043697171</v>
      </c>
      <c r="P18" s="25">
        <f t="shared" si="3"/>
        <v>25.337970399769151</v>
      </c>
      <c r="R18" s="41">
        <v>2044</v>
      </c>
      <c r="S18" s="38"/>
      <c r="T18" s="26">
        <f t="shared" si="4"/>
        <v>16073.957054436551</v>
      </c>
      <c r="U18" s="26">
        <f t="shared" si="1"/>
        <v>2528.2825098709127</v>
      </c>
      <c r="V18" s="26">
        <f t="shared" si="1"/>
        <v>132.39548327010252</v>
      </c>
      <c r="W18" s="26">
        <f t="shared" si="1"/>
        <v>11.200310326923134</v>
      </c>
      <c r="X18" s="27">
        <f t="shared" si="2"/>
        <v>18745.835357904489</v>
      </c>
    </row>
    <row r="19" spans="2:24" x14ac:dyDescent="0.2">
      <c r="B19" s="1">
        <v>2045</v>
      </c>
      <c r="C19" s="2"/>
      <c r="D19" s="30">
        <v>657.46759498115171</v>
      </c>
      <c r="E19" s="30">
        <v>83.091286981996788</v>
      </c>
      <c r="F19" s="30">
        <v>3.1467437771910056</v>
      </c>
      <c r="G19" s="30">
        <v>0.2073583521477731</v>
      </c>
      <c r="H19" s="31">
        <f t="shared" si="0"/>
        <v>743.91298409248725</v>
      </c>
      <c r="I19" s="16"/>
      <c r="J19" s="17">
        <v>2045</v>
      </c>
      <c r="K19" s="2"/>
      <c r="L19" s="33">
        <v>24.623980917655153</v>
      </c>
      <c r="M19" s="33">
        <v>30.695249424827104</v>
      </c>
      <c r="N19" s="33">
        <v>43.420756924493809</v>
      </c>
      <c r="O19" s="33">
        <v>55.790880157189221</v>
      </c>
      <c r="P19" s="34">
        <f t="shared" si="3"/>
        <v>25.390308271610774</v>
      </c>
      <c r="R19" s="17">
        <v>2045</v>
      </c>
      <c r="S19" s="2"/>
      <c r="T19" s="35">
        <f t="shared" si="4"/>
        <v>16189.469512792506</v>
      </c>
      <c r="U19" s="35">
        <f t="shared" si="1"/>
        <v>2550.5077789422808</v>
      </c>
      <c r="V19" s="35">
        <f t="shared" si="1"/>
        <v>136.63399665307415</v>
      </c>
      <c r="W19" s="35">
        <f t="shared" si="1"/>
        <v>11.568704974268648</v>
      </c>
      <c r="X19" s="36">
        <f t="shared" si="2"/>
        <v>18888.179993362133</v>
      </c>
    </row>
    <row r="20" spans="2:24" x14ac:dyDescent="0.2">
      <c r="B20" s="1">
        <v>2046</v>
      </c>
      <c r="C20" s="2"/>
      <c r="D20" s="14">
        <v>660.89383798991605</v>
      </c>
      <c r="E20" s="14">
        <v>83.676463360307537</v>
      </c>
      <c r="F20" s="14">
        <v>3.2348769445516381</v>
      </c>
      <c r="G20" s="14">
        <v>0.21345521740129245</v>
      </c>
      <c r="H20" s="15">
        <f t="shared" si="0"/>
        <v>748.01863351217651</v>
      </c>
      <c r="I20" s="16"/>
      <c r="J20" s="17">
        <v>2046</v>
      </c>
      <c r="K20" s="2"/>
      <c r="L20" s="18">
        <v>24.672362098609629</v>
      </c>
      <c r="M20" s="18">
        <v>30.748532137327821</v>
      </c>
      <c r="N20" s="18">
        <v>43.589974011609208</v>
      </c>
      <c r="O20" s="18">
        <v>55.97996998058634</v>
      </c>
      <c r="P20" s="19">
        <f t="shared" si="3"/>
        <v>25.442812609688403</v>
      </c>
      <c r="R20" s="17">
        <v>2046</v>
      </c>
      <c r="S20" s="2"/>
      <c r="T20" s="20">
        <f t="shared" si="4"/>
        <v>16305.812079627058</v>
      </c>
      <c r="U20" s="20">
        <f t="shared" si="1"/>
        <v>2572.9284227723501</v>
      </c>
      <c r="V20" s="20">
        <f t="shared" si="1"/>
        <v>141.0082019437597</v>
      </c>
      <c r="W20" s="20">
        <f t="shared" si="1"/>
        <v>11.949216662323883</v>
      </c>
      <c r="X20" s="21">
        <f t="shared" si="2"/>
        <v>19031.697921005492</v>
      </c>
    </row>
    <row r="21" spans="2:24" x14ac:dyDescent="0.2">
      <c r="B21" s="1">
        <v>2047</v>
      </c>
      <c r="C21" s="2"/>
      <c r="D21" s="14">
        <v>664.33793608575195</v>
      </c>
      <c r="E21" s="14">
        <v>84.265760885445715</v>
      </c>
      <c r="F21" s="14">
        <v>3.3254785223514425</v>
      </c>
      <c r="G21" s="14">
        <v>0.21973134606780942</v>
      </c>
      <c r="H21" s="15">
        <f t="shared" si="0"/>
        <v>752.14890683961687</v>
      </c>
      <c r="I21" s="16"/>
      <c r="J21" s="17">
        <v>2047</v>
      </c>
      <c r="K21" s="2"/>
      <c r="L21" s="18">
        <v>24.720838338875524</v>
      </c>
      <c r="M21" s="18">
        <v>30.801907341256513</v>
      </c>
      <c r="N21" s="18">
        <v>43.75985056264463</v>
      </c>
      <c r="O21" s="18">
        <v>56.169700678642762</v>
      </c>
      <c r="P21" s="19">
        <f t="shared" si="3"/>
        <v>25.495485524127528</v>
      </c>
      <c r="R21" s="17">
        <v>2047</v>
      </c>
      <c r="S21" s="2"/>
      <c r="T21" s="20">
        <f t="shared" si="4"/>
        <v>16422.990720358095</v>
      </c>
      <c r="U21" s="20">
        <f t="shared" si="1"/>
        <v>2595.5461588339763</v>
      </c>
      <c r="V21" s="20">
        <f t="shared" si="1"/>
        <v>145.5224431873834</v>
      </c>
      <c r="W21" s="20">
        <f t="shared" si="1"/>
        <v>12.342243938344122</v>
      </c>
      <c r="X21" s="21">
        <f t="shared" si="2"/>
        <v>19176.401566317796</v>
      </c>
    </row>
    <row r="22" spans="2:24" x14ac:dyDescent="0.2">
      <c r="B22" s="1">
        <v>2048</v>
      </c>
      <c r="C22" s="2"/>
      <c r="D22" s="14">
        <v>667.79998231638945</v>
      </c>
      <c r="E22" s="14">
        <v>84.859208580884939</v>
      </c>
      <c r="F22" s="14">
        <v>3.4186176451770751</v>
      </c>
      <c r="G22" s="14">
        <v>0.22619200894959754</v>
      </c>
      <c r="H22" s="15">
        <f t="shared" si="0"/>
        <v>756.30400055140103</v>
      </c>
      <c r="I22" s="16"/>
      <c r="J22" s="17">
        <v>2048</v>
      </c>
      <c r="K22" s="2"/>
      <c r="L22" s="18">
        <v>24.769409825225317</v>
      </c>
      <c r="M22" s="18">
        <v>30.855375197165522</v>
      </c>
      <c r="N22" s="18">
        <v>43.930389147628134</v>
      </c>
      <c r="O22" s="18">
        <v>56.360074423449596</v>
      </c>
      <c r="P22" s="19">
        <f t="shared" si="3"/>
        <v>25.548329178268521</v>
      </c>
      <c r="R22" s="17">
        <v>2048</v>
      </c>
      <c r="S22" s="2"/>
      <c r="T22" s="20">
        <f t="shared" si="4"/>
        <v>16541.01144327287</v>
      </c>
      <c r="U22" s="20">
        <f t="shared" si="1"/>
        <v>2618.3627196977327</v>
      </c>
      <c r="V22" s="20">
        <f t="shared" si="1"/>
        <v>150.18120349957704</v>
      </c>
      <c r="W22" s="20">
        <f t="shared" si="1"/>
        <v>12.748198458388895</v>
      </c>
      <c r="X22" s="21">
        <f t="shared" si="2"/>
        <v>19322.30356492857</v>
      </c>
    </row>
    <row r="23" spans="2:24" x14ac:dyDescent="0.2">
      <c r="B23" s="37">
        <v>2049</v>
      </c>
      <c r="C23" s="38"/>
      <c r="D23" s="39">
        <v>671.28007021445546</v>
      </c>
      <c r="E23" s="39">
        <v>85.456835674498706</v>
      </c>
      <c r="F23" s="39">
        <v>3.5143653839184088</v>
      </c>
      <c r="G23" s="39">
        <v>0.23284263182398149</v>
      </c>
      <c r="H23" s="40">
        <f t="shared" si="0"/>
        <v>760.48411390469653</v>
      </c>
      <c r="I23" s="16"/>
      <c r="J23" s="41">
        <v>2049</v>
      </c>
      <c r="K23" s="38"/>
      <c r="L23" s="42">
        <v>24.818076744798446</v>
      </c>
      <c r="M23" s="42">
        <v>30.908935865885894</v>
      </c>
      <c r="N23" s="42">
        <v>44.101592346603567</v>
      </c>
      <c r="O23" s="42">
        <v>56.551093394459784</v>
      </c>
      <c r="P23" s="43">
        <f t="shared" si="3"/>
        <v>25.601345790081353</v>
      </c>
      <c r="R23" s="41">
        <v>2049</v>
      </c>
      <c r="S23" s="38"/>
      <c r="T23" s="44">
        <f t="shared" si="4"/>
        <v>16659.880299836044</v>
      </c>
      <c r="U23" s="44">
        <f t="shared" si="1"/>
        <v>2641.3798531646303</v>
      </c>
      <c r="V23" s="44">
        <f t="shared" si="1"/>
        <v>154.9891095185846</v>
      </c>
      <c r="W23" s="44">
        <f t="shared" si="1"/>
        <v>13.167505418489791</v>
      </c>
      <c r="X23" s="45">
        <f t="shared" si="2"/>
        <v>19469.41676793775</v>
      </c>
    </row>
    <row r="24" spans="2:24" x14ac:dyDescent="0.2">
      <c r="B24" s="1">
        <v>2050</v>
      </c>
      <c r="C24" s="2"/>
      <c r="D24" s="14">
        <v>674.77829380000128</v>
      </c>
      <c r="E24" s="14">
        <v>86.058671599999954</v>
      </c>
      <c r="F24" s="14">
        <v>3.612794800000001</v>
      </c>
      <c r="G24" s="14">
        <v>0.23968879999999956</v>
      </c>
      <c r="H24" s="46">
        <f t="shared" si="0"/>
        <v>764.6894490000011</v>
      </c>
      <c r="I24" s="16"/>
      <c r="J24" s="17">
        <v>2050</v>
      </c>
      <c r="K24" s="2"/>
      <c r="L24" s="47">
        <v>24.866839285102042</v>
      </c>
      <c r="M24" s="47">
        <v>30.962589508527838</v>
      </c>
      <c r="N24" s="47">
        <v>44.273462749669562</v>
      </c>
      <c r="O24" s="47">
        <v>56.742759778512962</v>
      </c>
      <c r="P24" s="48">
        <f t="shared" si="3"/>
        <v>25.65453763361651</v>
      </c>
      <c r="R24" s="17">
        <v>2050</v>
      </c>
      <c r="S24" s="2"/>
      <c r="T24" s="20">
        <f t="shared" si="4"/>
        <v>16779.603384999999</v>
      </c>
      <c r="U24" s="20">
        <f t="shared" si="1"/>
        <v>2664.5993224000013</v>
      </c>
      <c r="V24" s="20">
        <f t="shared" si="1"/>
        <v>159.95093599999993</v>
      </c>
      <c r="W24" s="20">
        <f t="shared" si="1"/>
        <v>13.600604000000013</v>
      </c>
      <c r="X24" s="49">
        <f t="shared" si="2"/>
        <v>19617.7542474</v>
      </c>
    </row>
    <row r="25" spans="2:24" x14ac:dyDescent="0.2">
      <c r="B25" s="1">
        <v>2051</v>
      </c>
      <c r="C25" s="2"/>
      <c r="D25" s="14">
        <v>677.27081151017853</v>
      </c>
      <c r="E25" s="14">
        <v>86.533919156535362</v>
      </c>
      <c r="F25" s="14">
        <v>3.7083744722079528</v>
      </c>
      <c r="G25" s="14">
        <v>0.24636379637698022</v>
      </c>
      <c r="H25" s="15">
        <f t="shared" si="0"/>
        <v>767.75946893529886</v>
      </c>
      <c r="I25" s="16"/>
      <c r="J25" s="17">
        <v>2051</v>
      </c>
      <c r="K25" s="2"/>
      <c r="L25" s="18">
        <v>24.915697634011646</v>
      </c>
      <c r="M25" s="18">
        <v>31.016336286481248</v>
      </c>
      <c r="N25" s="18">
        <v>44.446002957018763</v>
      </c>
      <c r="O25" s="18">
        <v>56.935075769860546</v>
      </c>
      <c r="P25" s="19">
        <f t="shared" si="3"/>
        <v>25.707907040492753</v>
      </c>
      <c r="R25" s="17">
        <v>2051</v>
      </c>
      <c r="S25" s="2"/>
      <c r="T25" s="20">
        <f t="shared" si="4"/>
        <v>16874.674755929304</v>
      </c>
      <c r="U25" s="20">
        <f t="shared" si="1"/>
        <v>2683.9651367462825</v>
      </c>
      <c r="V25" s="20">
        <f t="shared" si="1"/>
        <v>164.82242275748757</v>
      </c>
      <c r="W25" s="20">
        <f t="shared" si="1"/>
        <v>14.026741413673864</v>
      </c>
      <c r="X25" s="21">
        <f t="shared" si="2"/>
        <v>19737.489056846745</v>
      </c>
    </row>
    <row r="26" spans="2:24" x14ac:dyDescent="0.2">
      <c r="B26" s="1">
        <v>2052</v>
      </c>
      <c r="C26" s="2"/>
      <c r="D26" s="14">
        <v>679.7725361622397</v>
      </c>
      <c r="E26" s="14">
        <v>87.011791204429898</v>
      </c>
      <c r="F26" s="14">
        <v>3.8064827889266253</v>
      </c>
      <c r="G26" s="14">
        <v>0.25322468202635368</v>
      </c>
      <c r="H26" s="15">
        <f t="shared" si="0"/>
        <v>770.84403483762253</v>
      </c>
      <c r="I26" s="16"/>
      <c r="J26" s="17">
        <v>2052</v>
      </c>
      <c r="K26" s="2"/>
      <c r="L26" s="18">
        <v>24.964651979771951</v>
      </c>
      <c r="M26" s="18">
        <v>31.070176361416152</v>
      </c>
      <c r="N26" s="18">
        <v>44.619215578977148</v>
      </c>
      <c r="O26" s="18">
        <v>57.128043570190854</v>
      </c>
      <c r="P26" s="19">
        <f t="shared" si="3"/>
        <v>25.761456401422794</v>
      </c>
      <c r="R26" s="17">
        <v>2052</v>
      </c>
      <c r="S26" s="2"/>
      <c r="T26" s="20">
        <f t="shared" si="4"/>
        <v>16970.284790697257</v>
      </c>
      <c r="U26" s="20">
        <f t="shared" si="1"/>
        <v>2703.4716982443556</v>
      </c>
      <c r="V26" s="20">
        <f t="shared" si="1"/>
        <v>169.84227615678327</v>
      </c>
      <c r="W26" s="20">
        <f t="shared" si="1"/>
        <v>14.466230667849258</v>
      </c>
      <c r="X26" s="21">
        <f t="shared" si="2"/>
        <v>19858.064995766246</v>
      </c>
    </row>
    <row r="27" spans="2:24" x14ac:dyDescent="0.2">
      <c r="B27" s="1">
        <v>2053</v>
      </c>
      <c r="C27" s="2"/>
      <c r="D27" s="14">
        <v>682.28350176508206</v>
      </c>
      <c r="E27" s="14">
        <v>87.492302237087699</v>
      </c>
      <c r="F27" s="14">
        <v>3.907186647676316</v>
      </c>
      <c r="G27" s="14">
        <v>0.26027663370322801</v>
      </c>
      <c r="H27" s="15">
        <f t="shared" si="0"/>
        <v>773.94326728354929</v>
      </c>
      <c r="I27" s="16"/>
      <c r="J27" s="17">
        <v>2053</v>
      </c>
      <c r="K27" s="2"/>
      <c r="L27" s="18">
        <v>25.013702510997501</v>
      </c>
      <c r="M27" s="18">
        <v>31.124109895283219</v>
      </c>
      <c r="N27" s="18">
        <v>44.793103236043535</v>
      </c>
      <c r="O27" s="18">
        <v>57.321665388654282</v>
      </c>
      <c r="P27" s="19">
        <f t="shared" si="3"/>
        <v>25.815188167777485</v>
      </c>
      <c r="R27" s="17">
        <v>2053</v>
      </c>
      <c r="S27" s="2"/>
      <c r="T27" s="20">
        <f t="shared" si="4"/>
        <v>17066.4365413134</v>
      </c>
      <c r="U27" s="20">
        <f t="shared" si="1"/>
        <v>2723.1200298184513</v>
      </c>
      <c r="V27" s="20">
        <f t="shared" si="1"/>
        <v>175.01501487185607</v>
      </c>
      <c r="W27" s="20">
        <f t="shared" si="1"/>
        <v>14.919490105621774</v>
      </c>
      <c r="X27" s="21">
        <f t="shared" si="2"/>
        <v>19979.491076109331</v>
      </c>
    </row>
    <row r="28" spans="2:24" x14ac:dyDescent="0.2">
      <c r="B28" s="37">
        <v>2054</v>
      </c>
      <c r="C28" s="38"/>
      <c r="D28" s="22">
        <v>684.80374245322616</v>
      </c>
      <c r="E28" s="22">
        <v>87.975466827950768</v>
      </c>
      <c r="F28" s="22">
        <v>4.0105547158102128</v>
      </c>
      <c r="G28" s="22">
        <v>0.26752497232806893</v>
      </c>
      <c r="H28" s="23">
        <f t="shared" si="0"/>
        <v>777.05728896931521</v>
      </c>
      <c r="I28" s="16"/>
      <c r="J28" s="41">
        <v>2054</v>
      </c>
      <c r="K28" s="38"/>
      <c r="L28" s="24">
        <v>25.062849416673426</v>
      </c>
      <c r="M28" s="24">
        <v>31.178137050314245</v>
      </c>
      <c r="N28" s="24">
        <v>44.967668558929169</v>
      </c>
      <c r="O28" s="24">
        <v>57.515943441888631</v>
      </c>
      <c r="P28" s="25">
        <f t="shared" si="3"/>
        <v>25.869104853189722</v>
      </c>
      <c r="R28" s="41">
        <v>2054</v>
      </c>
      <c r="S28" s="38"/>
      <c r="T28" s="26">
        <f t="shared" si="4"/>
        <v>17163.133077079619</v>
      </c>
      <c r="U28" s="26">
        <f t="shared" si="1"/>
        <v>2742.9111618272236</v>
      </c>
      <c r="V28" s="26">
        <f t="shared" si="1"/>
        <v>180.34529519800401</v>
      </c>
      <c r="W28" s="26">
        <f t="shared" si="1"/>
        <v>15.386951177714034</v>
      </c>
      <c r="X28" s="27">
        <f t="shared" si="2"/>
        <v>20101.77648528256</v>
      </c>
    </row>
    <row r="29" spans="2:24" x14ac:dyDescent="0.2">
      <c r="B29" s="1">
        <v>2055</v>
      </c>
      <c r="C29" s="2"/>
      <c r="D29" s="30">
        <v>687.33329248727955</v>
      </c>
      <c r="E29" s="30">
        <v>88.461299630941014</v>
      </c>
      <c r="F29" s="30">
        <v>4.1166574773368838</v>
      </c>
      <c r="G29" s="30">
        <v>0.2749751670015026</v>
      </c>
      <c r="H29" s="31">
        <f t="shared" si="0"/>
        <v>780.18622476255882</v>
      </c>
      <c r="I29" s="16"/>
      <c r="J29" s="17">
        <v>2055</v>
      </c>
      <c r="K29" s="2"/>
      <c r="L29" s="33">
        <v>25.112092886156194</v>
      </c>
      <c r="M29" s="33">
        <v>31.232257989022639</v>
      </c>
      <c r="N29" s="33">
        <v>45.142914188597601</v>
      </c>
      <c r="O29" s="33">
        <v>57.710879954044444</v>
      </c>
      <c r="P29" s="34">
        <f t="shared" si="3"/>
        <v>25.923209035198724</v>
      </c>
      <c r="R29" s="17">
        <v>2055</v>
      </c>
      <c r="S29" s="2"/>
      <c r="T29" s="35">
        <f t="shared" si="4"/>
        <v>17260.377484688128</v>
      </c>
      <c r="U29" s="35">
        <f t="shared" si="1"/>
        <v>2762.8461321177829</v>
      </c>
      <c r="V29" s="35">
        <f t="shared" si="1"/>
        <v>185.83791524326762</v>
      </c>
      <c r="W29" s="35">
        <f t="shared" si="1"/>
        <v>15.86905885316704</v>
      </c>
      <c r="X29" s="36">
        <f t="shared" si="2"/>
        <v>20224.930590902346</v>
      </c>
    </row>
    <row r="30" spans="2:24" x14ac:dyDescent="0.2">
      <c r="B30" s="1">
        <v>2056</v>
      </c>
      <c r="C30" s="2"/>
      <c r="D30" s="14">
        <v>689.87218625440289</v>
      </c>
      <c r="E30" s="14">
        <v>88.949815380904681</v>
      </c>
      <c r="F30" s="14">
        <v>4.2255672809814957</v>
      </c>
      <c r="G30" s="14">
        <v>0.28263283913092491</v>
      </c>
      <c r="H30" s="15">
        <f t="shared" si="0"/>
        <v>783.33020175541992</v>
      </c>
      <c r="I30" s="16"/>
      <c r="J30" s="17">
        <v>2056</v>
      </c>
      <c r="K30" s="2"/>
      <c r="L30" s="18">
        <v>25.161433109174297</v>
      </c>
      <c r="M30" s="18">
        <v>31.286472874203909</v>
      </c>
      <c r="N30" s="18">
        <v>45.318842776304599</v>
      </c>
      <c r="O30" s="18">
        <v>57.90647715681051</v>
      </c>
      <c r="P30" s="19">
        <f t="shared" si="3"/>
        <v>25.97750335693566</v>
      </c>
      <c r="R30" s="17">
        <v>2056</v>
      </c>
      <c r="S30" s="2"/>
      <c r="T30" s="20">
        <f t="shared" si="4"/>
        <v>17358.172868319991</v>
      </c>
      <c r="U30" s="20">
        <f t="shared" si="1"/>
        <v>2782.9259860801199</v>
      </c>
      <c r="V30" s="20">
        <f t="shared" si="1"/>
        <v>191.49781924749732</v>
      </c>
      <c r="W30" s="20">
        <f t="shared" si="1"/>
        <v>16.366272042899404</v>
      </c>
      <c r="X30" s="21">
        <f t="shared" si="2"/>
        <v>20348.96294569051</v>
      </c>
    </row>
    <row r="31" spans="2:24" x14ac:dyDescent="0.2">
      <c r="B31" s="1">
        <v>2057</v>
      </c>
      <c r="C31" s="2"/>
      <c r="D31" s="14">
        <v>692.42045826877722</v>
      </c>
      <c r="E31" s="14">
        <v>89.441028894059244</v>
      </c>
      <c r="F31" s="14">
        <v>4.3373583895185366</v>
      </c>
      <c r="G31" s="14">
        <v>0.29050376667203104</v>
      </c>
      <c r="H31" s="15">
        <f t="shared" si="0"/>
        <v>786.48934931902704</v>
      </c>
      <c r="I31" s="16"/>
      <c r="J31" s="17">
        <v>2057</v>
      </c>
      <c r="K31" s="2"/>
      <c r="L31" s="18">
        <v>25.210870275829013</v>
      </c>
      <c r="M31" s="18">
        <v>31.340781868936144</v>
      </c>
      <c r="N31" s="18">
        <v>45.49545698363827</v>
      </c>
      <c r="O31" s="18">
        <v>58.102737289439375</v>
      </c>
      <c r="P31" s="19">
        <f t="shared" si="3"/>
        <v>26.031990528851697</v>
      </c>
      <c r="R31" s="17">
        <v>2057</v>
      </c>
      <c r="S31" s="2"/>
      <c r="T31" s="20">
        <f t="shared" si="4"/>
        <v>17456.52234974422</v>
      </c>
      <c r="U31" s="20">
        <f t="shared" si="1"/>
        <v>2803.1517767019259</v>
      </c>
      <c r="V31" s="20">
        <f t="shared" si="1"/>
        <v>197.33010203296314</v>
      </c>
      <c r="W31" s="20">
        <f t="shared" si="1"/>
        <v>16.879064036537613</v>
      </c>
      <c r="X31" s="21">
        <f t="shared" si="2"/>
        <v>20473.883292515646</v>
      </c>
    </row>
    <row r="32" spans="2:24" x14ac:dyDescent="0.2">
      <c r="B32" s="1">
        <v>2058</v>
      </c>
      <c r="C32" s="2"/>
      <c r="D32" s="14">
        <v>694.97814317207303</v>
      </c>
      <c r="E32" s="14">
        <v>89.934955068442747</v>
      </c>
      <c r="F32" s="14">
        <v>4.4521070304096808</v>
      </c>
      <c r="G32" s="14">
        <v>0.29859388848846569</v>
      </c>
      <c r="H32" s="15">
        <f t="shared" si="0"/>
        <v>789.66379915941388</v>
      </c>
      <c r="I32" s="16"/>
      <c r="J32" s="17">
        <v>2058</v>
      </c>
      <c r="K32" s="2"/>
      <c r="L32" s="18">
        <v>25.260404576595146</v>
      </c>
      <c r="M32" s="18">
        <v>31.395185136580537</v>
      </c>
      <c r="N32" s="18">
        <v>45.6727594825593</v>
      </c>
      <c r="O32" s="18">
        <v>58.299662598772997</v>
      </c>
      <c r="P32" s="19">
        <f t="shared" si="3"/>
        <v>26.086673330489234</v>
      </c>
      <c r="R32" s="17">
        <v>2058</v>
      </c>
      <c r="S32" s="2"/>
      <c r="T32" s="20">
        <f t="shared" si="4"/>
        <v>17555.42906841743</v>
      </c>
      <c r="U32" s="20">
        <f t="shared" si="1"/>
        <v>2823.5245646238122</v>
      </c>
      <c r="V32" s="20">
        <f t="shared" si="1"/>
        <v>203.34001359051268</v>
      </c>
      <c r="W32" s="20">
        <f t="shared" si="1"/>
        <v>17.407922952933198</v>
      </c>
      <c r="X32" s="21">
        <f t="shared" si="2"/>
        <v>20599.701569584689</v>
      </c>
    </row>
    <row r="33" spans="2:24" x14ac:dyDescent="0.2">
      <c r="B33" s="37">
        <v>2059</v>
      </c>
      <c r="C33" s="38"/>
      <c r="D33" s="39">
        <v>697.54527573392136</v>
      </c>
      <c r="E33" s="39">
        <v>90.431608884365687</v>
      </c>
      <c r="F33" s="39">
        <v>4.5698914477813162</v>
      </c>
      <c r="G33" s="39">
        <v>0.30690930883288342</v>
      </c>
      <c r="H33" s="40">
        <f t="shared" si="0"/>
        <v>792.85368537490126</v>
      </c>
      <c r="I33" s="16"/>
      <c r="J33" s="41">
        <v>2059</v>
      </c>
      <c r="K33" s="38"/>
      <c r="L33" s="42">
        <v>25.310036202321722</v>
      </c>
      <c r="M33" s="42">
        <v>31.449682840781833</v>
      </c>
      <c r="N33" s="42">
        <v>45.850752955441429</v>
      </c>
      <c r="O33" s="42">
        <v>58.49725533926847</v>
      </c>
      <c r="P33" s="43">
        <f t="shared" si="3"/>
        <v>26.141554612297309</v>
      </c>
      <c r="R33" s="41">
        <v>2059</v>
      </c>
      <c r="S33" s="38"/>
      <c r="T33" s="44">
        <f t="shared" si="4"/>
        <v>17654.896181584038</v>
      </c>
      <c r="U33" s="44">
        <f t="shared" si="1"/>
        <v>2844.0454181949294</v>
      </c>
      <c r="V33" s="44">
        <f t="shared" si="1"/>
        <v>209.5329638054057</v>
      </c>
      <c r="W33" s="44">
        <f t="shared" si="1"/>
        <v>17.953352204795586</v>
      </c>
      <c r="X33" s="45">
        <f t="shared" si="2"/>
        <v>20726.427915789169</v>
      </c>
    </row>
    <row r="34" spans="2:24" x14ac:dyDescent="0.2">
      <c r="B34" s="1">
        <v>2060</v>
      </c>
      <c r="C34" s="2"/>
      <c r="D34" s="50">
        <v>700.12189085238663</v>
      </c>
      <c r="E34" s="50">
        <v>90.931005404865317</v>
      </c>
      <c r="F34" s="50">
        <v>4.6907919557771924</v>
      </c>
      <c r="G34" s="50">
        <v>0.31545630195280033</v>
      </c>
      <c r="H34" s="46">
        <f t="shared" si="0"/>
        <v>796.05914451498199</v>
      </c>
      <c r="I34" s="16"/>
      <c r="J34" s="17">
        <v>2060</v>
      </c>
      <c r="K34" s="2"/>
      <c r="L34" s="47">
        <v>25.359765344232756</v>
      </c>
      <c r="M34" s="47">
        <v>31.504275145468849</v>
      </c>
      <c r="N34" s="47">
        <v>46.02944009511198</v>
      </c>
      <c r="O34" s="47">
        <v>58.695517773023838</v>
      </c>
      <c r="P34" s="48">
        <f t="shared" si="3"/>
        <v>26.196637297492337</v>
      </c>
      <c r="R34" s="17">
        <v>2060</v>
      </c>
      <c r="S34" s="2"/>
      <c r="T34" s="51">
        <f t="shared" si="4"/>
        <v>17754.926864377063</v>
      </c>
      <c r="U34" s="51">
        <f t="shared" si="1"/>
        <v>2864.715413528992</v>
      </c>
      <c r="V34" s="51">
        <f t="shared" si="1"/>
        <v>215.91452732707944</v>
      </c>
      <c r="W34" s="51">
        <f t="shared" si="1"/>
        <v>18.515870977882965</v>
      </c>
      <c r="X34" s="49">
        <f t="shared" si="2"/>
        <v>20854.072676211021</v>
      </c>
    </row>
    <row r="35" spans="2:24" x14ac:dyDescent="0.2">
      <c r="B35" s="1">
        <v>2061</v>
      </c>
      <c r="C35" s="2"/>
      <c r="D35" s="14">
        <v>702.7080235544405</v>
      </c>
      <c r="E35" s="14">
        <v>91.433159776162512</v>
      </c>
      <c r="F35" s="14">
        <v>4.8148909933225523</v>
      </c>
      <c r="G35" s="14">
        <v>0.32424131682471202</v>
      </c>
      <c r="H35" s="15">
        <f t="shared" si="0"/>
        <v>799.28031564075025</v>
      </c>
      <c r="I35" s="16"/>
      <c r="J35" s="17">
        <v>2061</v>
      </c>
      <c r="K35" s="2"/>
      <c r="L35" s="18">
        <v>25.409592193927992</v>
      </c>
      <c r="M35" s="18">
        <v>31.558962214854962</v>
      </c>
      <c r="N35" s="18">
        <v>46.208823604892629</v>
      </c>
      <c r="O35" s="18">
        <v>58.894452169803969</v>
      </c>
      <c r="P35" s="19">
        <f t="shared" si="3"/>
        <v>26.251924383964965</v>
      </c>
      <c r="R35" s="17">
        <v>2061</v>
      </c>
      <c r="S35" s="2"/>
      <c r="T35" s="20">
        <f t="shared" si="4"/>
        <v>17855.524309919478</v>
      </c>
      <c r="U35" s="20">
        <f t="shared" si="1"/>
        <v>2885.5356345607092</v>
      </c>
      <c r="V35" s="20">
        <f t="shared" si="1"/>
        <v>222.49044858722809</v>
      </c>
      <c r="W35" s="20">
        <f t="shared" si="1"/>
        <v>19.096014725207258</v>
      </c>
      <c r="X35" s="21">
        <f t="shared" si="2"/>
        <v>20982.646407792625</v>
      </c>
    </row>
    <row r="36" spans="2:24" x14ac:dyDescent="0.2">
      <c r="B36" s="1">
        <v>2062</v>
      </c>
      <c r="C36" s="2"/>
      <c r="D36" s="14">
        <v>705.30370899643879</v>
      </c>
      <c r="E36" s="14">
        <v>91.938087228121148</v>
      </c>
      <c r="F36" s="14">
        <v>4.9422731803371009</v>
      </c>
      <c r="G36" s="14">
        <v>0.33327098202005029</v>
      </c>
      <c r="H36" s="15">
        <f t="shared" si="0"/>
        <v>802.51734038691711</v>
      </c>
      <c r="I36" s="16"/>
      <c r="J36" s="17">
        <v>2062</v>
      </c>
      <c r="K36" s="2"/>
      <c r="L36" s="18">
        <v>25.459516943383601</v>
      </c>
      <c r="M36" s="18">
        <v>31.613744213438597</v>
      </c>
      <c r="N36" s="18">
        <v>46.388906198640292</v>
      </c>
      <c r="O36" s="18">
        <v>59.094060807066583</v>
      </c>
      <c r="P36" s="19">
        <f t="shared" si="3"/>
        <v>26.307418946234115</v>
      </c>
      <c r="R36" s="17">
        <v>2062</v>
      </c>
      <c r="S36" s="2"/>
      <c r="T36" s="20">
        <f t="shared" si="4"/>
        <v>17956.691729426129</v>
      </c>
      <c r="U36" s="20">
        <f t="shared" si="1"/>
        <v>2906.5071731026278</v>
      </c>
      <c r="V36" s="20">
        <f t="shared" si="1"/>
        <v>229.26664697071342</v>
      </c>
      <c r="W36" s="20">
        <f t="shared" si="1"/>
        <v>19.694335676723647</v>
      </c>
      <c r="X36" s="21">
        <f t="shared" si="2"/>
        <v>21112.159885176196</v>
      </c>
    </row>
    <row r="37" spans="2:24" x14ac:dyDescent="0.2">
      <c r="B37" s="1">
        <v>2063</v>
      </c>
      <c r="C37" s="2"/>
      <c r="D37" s="14">
        <v>707.90898246459858</v>
      </c>
      <c r="E37" s="14">
        <v>92.445803074709971</v>
      </c>
      <c r="F37" s="14">
        <v>5.0730253754351375</v>
      </c>
      <c r="G37" s="14">
        <v>0.34255211070664987</v>
      </c>
      <c r="H37" s="15">
        <f t="shared" si="0"/>
        <v>805.77036302545025</v>
      </c>
      <c r="I37" s="16"/>
      <c r="J37" s="17">
        <v>2063</v>
      </c>
      <c r="K37" s="2"/>
      <c r="L37" s="18">
        <v>25.509539784952981</v>
      </c>
      <c r="M37" s="18">
        <v>31.668621306003722</v>
      </c>
      <c r="N37" s="18">
        <v>46.569690600788185</v>
      </c>
      <c r="O37" s="18">
        <v>59.294345969988264</v>
      </c>
      <c r="P37" s="19">
        <f t="shared" si="3"/>
        <v>26.363124137449375</v>
      </c>
      <c r="R37" s="17">
        <v>2063</v>
      </c>
      <c r="S37" s="2"/>
      <c r="T37" s="20">
        <f t="shared" si="4"/>
        <v>18058.432352306259</v>
      </c>
      <c r="U37" s="20">
        <f t="shared" si="1"/>
        <v>2927.6311289023847</v>
      </c>
      <c r="V37" s="20">
        <f t="shared" si="1"/>
        <v>236.24922214396167</v>
      </c>
      <c r="W37" s="20">
        <f t="shared" si="1"/>
        <v>20.311403364989818</v>
      </c>
      <c r="X37" s="21">
        <f t="shared" si="2"/>
        <v>21242.624106717594</v>
      </c>
    </row>
    <row r="38" spans="2:24" x14ac:dyDescent="0.2">
      <c r="B38" s="37">
        <v>2064</v>
      </c>
      <c r="C38" s="38"/>
      <c r="D38" s="22">
        <v>710.5238793754786</v>
      </c>
      <c r="E38" s="22">
        <v>92.956322714467106</v>
      </c>
      <c r="F38" s="22">
        <v>5.2072367351521942</v>
      </c>
      <c r="G38" s="22">
        <v>0.35209170578949883</v>
      </c>
      <c r="H38" s="23">
        <f t="shared" si="0"/>
        <v>809.0395305308873</v>
      </c>
      <c r="I38" s="16"/>
      <c r="J38" s="41">
        <v>2064</v>
      </c>
      <c r="K38" s="38"/>
      <c r="L38" s="24">
        <v>25.559660911367445</v>
      </c>
      <c r="M38" s="24">
        <v>31.723593657620359</v>
      </c>
      <c r="N38" s="24">
        <v>46.75117954638705</v>
      </c>
      <c r="O38" s="24">
        <v>59.495309951490675</v>
      </c>
      <c r="P38" s="25">
        <f t="shared" si="3"/>
        <v>26.419043191442533</v>
      </c>
      <c r="R38" s="41">
        <v>2064</v>
      </c>
      <c r="S38" s="38"/>
      <c r="T38" s="26">
        <f t="shared" si="4"/>
        <v>18160.749426266579</v>
      </c>
      <c r="U38" s="26">
        <f t="shared" si="1"/>
        <v>2948.9086097003801</v>
      </c>
      <c r="V38" s="26">
        <f t="shared" si="1"/>
        <v>243.44445954564253</v>
      </c>
      <c r="W38" s="26">
        <f t="shared" si="1"/>
        <v>20.947805167295297</v>
      </c>
      <c r="X38" s="27">
        <f t="shared" si="2"/>
        <v>21374.050300679901</v>
      </c>
    </row>
    <row r="39" spans="2:24" x14ac:dyDescent="0.2">
      <c r="B39" s="1">
        <v>2065</v>
      </c>
      <c r="C39" s="2"/>
      <c r="D39" s="30">
        <v>713.14843527646042</v>
      </c>
      <c r="E39" s="30">
        <v>93.469661630967039</v>
      </c>
      <c r="F39" s="30">
        <v>5.3449987747385697</v>
      </c>
      <c r="G39" s="30">
        <v>0.36189696519465187</v>
      </c>
      <c r="H39" s="31">
        <f t="shared" si="0"/>
        <v>812.32499264736066</v>
      </c>
      <c r="I39" s="16"/>
      <c r="J39" s="17">
        <v>2065</v>
      </c>
      <c r="K39" s="2"/>
      <c r="L39" s="33">
        <v>25.609880515736986</v>
      </c>
      <c r="M39" s="33">
        <v>31.778661433645055</v>
      </c>
      <c r="N39" s="33">
        <v>46.93337578114653</v>
      </c>
      <c r="O39" s="33">
        <v>59.696955052266787</v>
      </c>
      <c r="P39" s="34">
        <f t="shared" si="3"/>
        <v>26.475179424829477</v>
      </c>
      <c r="R39" s="17">
        <v>2065</v>
      </c>
      <c r="S39" s="2"/>
      <c r="T39" s="35">
        <f t="shared" si="4"/>
        <v>18263.646217414942</v>
      </c>
      <c r="U39" s="35">
        <f t="shared" si="1"/>
        <v>2970.3407312878653</v>
      </c>
      <c r="V39" s="35">
        <f t="shared" si="1"/>
        <v>250.85883604457305</v>
      </c>
      <c r="W39" s="35">
        <f t="shared" si="1"/>
        <v>21.60414686477689</v>
      </c>
      <c r="X39" s="36">
        <f t="shared" si="2"/>
        <v>21506.449931612158</v>
      </c>
    </row>
    <row r="40" spans="2:24" x14ac:dyDescent="0.2">
      <c r="B40" s="1">
        <v>2066</v>
      </c>
      <c r="C40" s="2"/>
      <c r="D40" s="14">
        <v>715.7826858462314</v>
      </c>
      <c r="E40" s="14">
        <v>93.98583539329023</v>
      </c>
      <c r="F40" s="14">
        <v>5.4864054305612076</v>
      </c>
      <c r="G40" s="14">
        <v>0.371975287300293</v>
      </c>
      <c r="H40" s="15">
        <f t="shared" si="0"/>
        <v>815.62690195738321</v>
      </c>
      <c r="I40" s="16"/>
      <c r="J40" s="17">
        <v>2066</v>
      </c>
      <c r="K40" s="2"/>
      <c r="L40" s="18">
        <v>25.660198791551025</v>
      </c>
      <c r="M40" s="18">
        <v>31.833824799721409</v>
      </c>
      <c r="N40" s="18">
        <v>47.116282061476674</v>
      </c>
      <c r="O40" s="18">
        <v>59.899283580807207</v>
      </c>
      <c r="P40" s="19">
        <f t="shared" si="3"/>
        <v>26.531536239163614</v>
      </c>
      <c r="R40" s="17">
        <v>2066</v>
      </c>
      <c r="S40" s="2"/>
      <c r="T40" s="20">
        <f t="shared" si="4"/>
        <v>18367.126010364613</v>
      </c>
      <c r="U40" s="20">
        <f t="shared" si="1"/>
        <v>2991.9286175654565</v>
      </c>
      <c r="V40" s="20">
        <f t="shared" si="1"/>
        <v>258.49902576993924</v>
      </c>
      <c r="W40" s="20">
        <f t="shared" si="1"/>
        <v>22.281053219052485</v>
      </c>
      <c r="X40" s="21">
        <f t="shared" si="2"/>
        <v>21639.83470691906</v>
      </c>
    </row>
    <row r="41" spans="2:24" x14ac:dyDescent="0.2">
      <c r="B41" s="1">
        <v>2067</v>
      </c>
      <c r="C41" s="2"/>
      <c r="D41" s="14">
        <v>718.42666689527016</v>
      </c>
      <c r="E41" s="14">
        <v>94.504859656495327</v>
      </c>
      <c r="F41" s="14">
        <v>5.6315531241564729</v>
      </c>
      <c r="G41" s="14">
        <v>0.38233427651904583</v>
      </c>
      <c r="H41" s="15">
        <f t="shared" si="0"/>
        <v>818.94541395244096</v>
      </c>
      <c r="I41" s="16"/>
      <c r="J41" s="17">
        <v>2067</v>
      </c>
      <c r="K41" s="2"/>
      <c r="L41" s="18">
        <v>25.710615932679151</v>
      </c>
      <c r="M41" s="18">
        <v>31.889083921780536</v>
      </c>
      <c r="N41" s="18">
        <v>47.299901154529692</v>
      </c>
      <c r="O41" s="18">
        <v>60.102297853426627</v>
      </c>
      <c r="P41" s="19">
        <f t="shared" si="3"/>
        <v>26.588117123141604</v>
      </c>
      <c r="R41" s="17">
        <v>2067</v>
      </c>
      <c r="S41" s="2"/>
      <c r="T41" s="20">
        <f t="shared" si="4"/>
        <v>18471.19210833911</v>
      </c>
      <c r="U41" s="20">
        <f t="shared" si="1"/>
        <v>3013.6734006020711</v>
      </c>
      <c r="V41" s="20">
        <f t="shared" si="1"/>
        <v>266.37190611908403</v>
      </c>
      <c r="W41" s="20">
        <f t="shared" si="1"/>
        <v>22.97916856692207</v>
      </c>
      <c r="X41" s="21">
        <f t="shared" si="2"/>
        <v>21774.216583627185</v>
      </c>
    </row>
    <row r="42" spans="2:24" x14ac:dyDescent="0.2">
      <c r="B42" s="1">
        <v>2068</v>
      </c>
      <c r="C42" s="2"/>
      <c r="D42" s="14">
        <v>721.08041436633334</v>
      </c>
      <c r="E42" s="14">
        <v>95.026750162093961</v>
      </c>
      <c r="F42" s="14">
        <v>5.7805408279774992</v>
      </c>
      <c r="G42" s="14">
        <v>0.39298174903574312</v>
      </c>
      <c r="H42" s="15">
        <f t="shared" si="0"/>
        <v>822.28068710544051</v>
      </c>
      <c r="I42" s="16"/>
      <c r="J42" s="17">
        <v>2068</v>
      </c>
      <c r="K42" s="2"/>
      <c r="L42" s="18">
        <v>25.761132133371863</v>
      </c>
      <c r="M42" s="18">
        <v>31.944438966041595</v>
      </c>
      <c r="N42" s="18">
        <v>47.48423583824178</v>
      </c>
      <c r="O42" s="18">
        <v>60.306000194290327</v>
      </c>
      <c r="P42" s="19">
        <f t="shared" si="3"/>
        <v>26.644925654862735</v>
      </c>
      <c r="R42" s="17">
        <v>2068</v>
      </c>
      <c r="S42" s="2"/>
      <c r="T42" s="20">
        <f t="shared" si="4"/>
        <v>18575.847833277647</v>
      </c>
      <c r="U42" s="20">
        <f t="shared" si="1"/>
        <v>3035.5762206942936</v>
      </c>
      <c r="V42" s="20">
        <f t="shared" si="1"/>
        <v>274.484563948269</v>
      </c>
      <c r="W42" s="20">
        <f t="shared" si="1"/>
        <v>23.699157433702077</v>
      </c>
      <c r="X42" s="21">
        <f t="shared" si="2"/>
        <v>21909.60777535391</v>
      </c>
    </row>
    <row r="43" spans="2:24" x14ac:dyDescent="0.2">
      <c r="B43" s="37">
        <v>2069</v>
      </c>
      <c r="C43" s="38"/>
      <c r="D43" s="39">
        <v>723.74396433494383</v>
      </c>
      <c r="E43" s="39">
        <v>95.551522738528149</v>
      </c>
      <c r="F43" s="39">
        <v>5.9334701328809416</v>
      </c>
      <c r="G43" s="39">
        <v>0.40392573870498555</v>
      </c>
      <c r="H43" s="40">
        <f t="shared" si="0"/>
        <v>825.63288294505799</v>
      </c>
      <c r="I43" s="16"/>
      <c r="J43" s="41">
        <v>2069</v>
      </c>
      <c r="K43" s="38"/>
      <c r="L43" s="42">
        <v>25.811747588261326</v>
      </c>
      <c r="M43" s="42">
        <v>31.999890099012276</v>
      </c>
      <c r="N43" s="42">
        <v>47.669288901375189</v>
      </c>
      <c r="O43" s="42">
        <v>60.510392935440791</v>
      </c>
      <c r="P43" s="43">
        <f t="shared" si="3"/>
        <v>26.701965504143047</v>
      </c>
      <c r="R43" s="41">
        <v>2069</v>
      </c>
      <c r="S43" s="38"/>
      <c r="T43" s="44">
        <f t="shared" si="4"/>
        <v>18681.096525941179</v>
      </c>
      <c r="U43" s="44">
        <f t="shared" si="1"/>
        <v>3057.6382264261733</v>
      </c>
      <c r="V43" s="44">
        <f t="shared" si="1"/>
        <v>282.84430195198263</v>
      </c>
      <c r="W43" s="44">
        <f t="shared" si="1"/>
        <v>24.44170516577686</v>
      </c>
      <c r="X43" s="45">
        <f t="shared" si="2"/>
        <v>22046.020759485113</v>
      </c>
    </row>
    <row r="44" spans="2:24" x14ac:dyDescent="0.2">
      <c r="B44" s="1">
        <v>2070</v>
      </c>
      <c r="C44" s="2"/>
      <c r="D44" s="50">
        <v>726.41735300988159</v>
      </c>
      <c r="E44" s="50">
        <v>96.079193301650378</v>
      </c>
      <c r="F44" s="50">
        <v>6.0904453173991522</v>
      </c>
      <c r="G44" s="50">
        <v>0.41517450311293874</v>
      </c>
      <c r="H44" s="46">
        <f t="shared" si="0"/>
        <v>829.00216613204407</v>
      </c>
      <c r="I44" s="16"/>
      <c r="J44" s="17">
        <v>2070</v>
      </c>
      <c r="K44" s="2"/>
      <c r="L44" s="47">
        <v>25.862462492362123</v>
      </c>
      <c r="M44" s="47">
        <v>32.055437487489307</v>
      </c>
      <c r="N44" s="47">
        <v>47.855063143560344</v>
      </c>
      <c r="O44" s="47">
        <v>60.715478416824411</v>
      </c>
      <c r="P44" s="48">
        <f t="shared" si="3"/>
        <v>26.759240434885186</v>
      </c>
      <c r="R44" s="17">
        <v>2070</v>
      </c>
      <c r="S44" s="2"/>
      <c r="T44" s="51">
        <f t="shared" si="4"/>
        <v>18786.941546019039</v>
      </c>
      <c r="U44" s="51">
        <f t="shared" si="1"/>
        <v>3079.860574729455</v>
      </c>
      <c r="V44" s="51">
        <f t="shared" si="1"/>
        <v>291.45864523653785</v>
      </c>
      <c r="W44" s="51">
        <f t="shared" si="1"/>
        <v>25.207518582969431</v>
      </c>
      <c r="X44" s="49">
        <f t="shared" si="2"/>
        <v>22183.468284568</v>
      </c>
    </row>
    <row r="45" spans="2:24" x14ac:dyDescent="0.2">
      <c r="B45" s="1">
        <v>2071</v>
      </c>
      <c r="C45" s="2"/>
      <c r="D45" s="14">
        <v>729.10061673367568</v>
      </c>
      <c r="E45" s="14">
        <v>96.609777855206303</v>
      </c>
      <c r="F45" s="14">
        <v>6.2515734188450098</v>
      </c>
      <c r="G45" s="14">
        <v>0.4267365298079433</v>
      </c>
      <c r="H45" s="15">
        <f t="shared" si="0"/>
        <v>832.38870453753498</v>
      </c>
      <c r="I45" s="16"/>
      <c r="J45" s="17">
        <v>2071</v>
      </c>
      <c r="K45" s="2"/>
      <c r="L45" s="18">
        <v>25.913277041071996</v>
      </c>
      <c r="M45" s="18">
        <v>32.11108129855895</v>
      </c>
      <c r="N45" s="18">
        <v>48.041561375338269</v>
      </c>
      <c r="O45" s="18">
        <v>60.921258986318257</v>
      </c>
      <c r="P45" s="19">
        <f t="shared" si="3"/>
        <v>26.816754307505267</v>
      </c>
      <c r="R45" s="17">
        <v>2071</v>
      </c>
      <c r="S45" s="2"/>
      <c r="T45" s="20">
        <f t="shared" si="4"/>
        <v>18893.386272236192</v>
      </c>
      <c r="U45" s="20">
        <f t="shared" si="1"/>
        <v>3102.2444309442499</v>
      </c>
      <c r="V45" s="20">
        <f t="shared" si="1"/>
        <v>300.33534809387584</v>
      </c>
      <c r="W45" s="20">
        <f t="shared" si="1"/>
        <v>25.997326651352434</v>
      </c>
      <c r="X45" s="21">
        <f t="shared" si="2"/>
        <v>22321.963377925669</v>
      </c>
    </row>
    <row r="46" spans="2:24" x14ac:dyDescent="0.2">
      <c r="B46" s="1">
        <v>2072</v>
      </c>
      <c r="C46" s="2"/>
      <c r="D46" s="14">
        <v>731.79379198309834</v>
      </c>
      <c r="E46" s="14">
        <v>97.143292491320153</v>
      </c>
      <c r="F46" s="14">
        <v>6.4169643062978903</v>
      </c>
      <c r="G46" s="14">
        <v>0.43862054270463818</v>
      </c>
      <c r="H46" s="15">
        <f t="shared" si="0"/>
        <v>835.79266932342102</v>
      </c>
      <c r="I46" s="16"/>
      <c r="J46" s="17">
        <v>2072</v>
      </c>
      <c r="K46" s="2"/>
      <c r="L46" s="18">
        <v>25.964191430172605</v>
      </c>
      <c r="M46" s="18">
        <v>32.166821699597506</v>
      </c>
      <c r="N46" s="18">
        <v>48.228786418203072</v>
      </c>
      <c r="O46" s="18">
        <v>61.127736999756962</v>
      </c>
      <c r="P46" s="19">
        <f t="shared" si="3"/>
        <v>26.87451108141779</v>
      </c>
      <c r="R46" s="17">
        <v>2072</v>
      </c>
      <c r="S46" s="2"/>
      <c r="T46" s="20">
        <f t="shared" si="4"/>
        <v>19000.434102461077</v>
      </c>
      <c r="U46" s="20">
        <f t="shared" si="1"/>
        <v>3124.7909688801446</v>
      </c>
      <c r="V46" s="20">
        <f t="shared" si="1"/>
        <v>309.48240098167361</v>
      </c>
      <c r="W46" s="20">
        <f t="shared" si="1"/>
        <v>26.811881177139789</v>
      </c>
      <c r="X46" s="21">
        <f t="shared" si="2"/>
        <v>22461.519353500033</v>
      </c>
    </row>
    <row r="47" spans="2:24" x14ac:dyDescent="0.2">
      <c r="B47" s="1">
        <v>2073</v>
      </c>
      <c r="C47" s="2"/>
      <c r="D47" s="14">
        <v>734.496915369661</v>
      </c>
      <c r="E47" s="14">
        <v>97.679753390982754</v>
      </c>
      <c r="F47" s="14">
        <v>6.5867307555205477</v>
      </c>
      <c r="G47" s="14">
        <v>0.45083550866643013</v>
      </c>
      <c r="H47" s="15">
        <f t="shared" si="0"/>
        <v>839.21423502483071</v>
      </c>
      <c r="I47" s="16"/>
      <c r="J47" s="17">
        <v>2073</v>
      </c>
      <c r="K47" s="2"/>
      <c r="L47" s="18">
        <v>26.015205855830278</v>
      </c>
      <c r="M47" s="18">
        <v>32.222658858271814</v>
      </c>
      <c r="N47" s="18">
        <v>48.416741104644657</v>
      </c>
      <c r="O47" s="18">
        <v>61.334914820959696</v>
      </c>
      <c r="P47" s="19">
        <f t="shared" si="3"/>
        <v>26.932514817579857</v>
      </c>
      <c r="R47" s="17">
        <v>2073</v>
      </c>
      <c r="S47" s="2"/>
      <c r="T47" s="20">
        <f t="shared" si="4"/>
        <v>19108.088453814082</v>
      </c>
      <c r="U47" s="20">
        <f t="shared" si="1"/>
        <v>3147.5013708777565</v>
      </c>
      <c r="V47" s="20">
        <f t="shared" si="1"/>
        <v>318.90803771603885</v>
      </c>
      <c r="W47" s="20">
        <f t="shared" si="1"/>
        <v>27.651957522319528</v>
      </c>
      <c r="X47" s="21">
        <f t="shared" si="2"/>
        <v>22602.149819930197</v>
      </c>
    </row>
    <row r="48" spans="2:24" x14ac:dyDescent="0.2">
      <c r="B48" s="37">
        <v>2074</v>
      </c>
      <c r="C48" s="38"/>
      <c r="D48" s="39">
        <v>737.21002364011179</v>
      </c>
      <c r="E48" s="39">
        <v>98.219176824542302</v>
      </c>
      <c r="F48" s="39">
        <v>6.7609885258579849</v>
      </c>
      <c r="G48" s="39">
        <v>0.46339064427127546</v>
      </c>
      <c r="H48" s="40">
        <f t="shared" si="0"/>
        <v>842.65357963478334</v>
      </c>
      <c r="I48" s="16"/>
      <c r="J48" s="41">
        <v>2074</v>
      </c>
      <c r="K48" s="38"/>
      <c r="L48" s="24">
        <v>26.066320514596775</v>
      </c>
      <c r="M48" s="24">
        <v>32.278592942539767</v>
      </c>
      <c r="N48" s="24">
        <v>48.605428278191532</v>
      </c>
      <c r="O48" s="24">
        <v>61.542794821757248</v>
      </c>
      <c r="P48" s="25">
        <f t="shared" si="3"/>
        <v>26.99076968109577</v>
      </c>
      <c r="R48" s="41">
        <v>2074</v>
      </c>
      <c r="S48" s="38"/>
      <c r="T48" s="26">
        <f t="shared" si="4"/>
        <v>19216.35276277662</v>
      </c>
      <c r="U48" s="26">
        <f t="shared" si="1"/>
        <v>3170.3768278707366</v>
      </c>
      <c r="V48" s="26">
        <f t="shared" si="1"/>
        <v>328.62074288326619</v>
      </c>
      <c r="W48" s="26">
        <f t="shared" si="1"/>
        <v>28.518355342709008</v>
      </c>
      <c r="X48" s="27">
        <f t="shared" si="2"/>
        <v>22743.868688873332</v>
      </c>
    </row>
    <row r="49" spans="2:24" x14ac:dyDescent="0.2">
      <c r="B49" s="1">
        <v>2075</v>
      </c>
      <c r="C49" s="2"/>
      <c r="D49" s="50">
        <v>739.93315367693504</v>
      </c>
      <c r="E49" s="50">
        <v>98.761579152197825</v>
      </c>
      <c r="F49" s="50">
        <v>6.9398564391707556</v>
      </c>
      <c r="G49" s="50">
        <v>0.47629542276587972</v>
      </c>
      <c r="H49" s="46">
        <f t="shared" si="0"/>
        <v>846.11088469106949</v>
      </c>
      <c r="I49" s="16"/>
      <c r="J49" s="17">
        <v>2075</v>
      </c>
      <c r="K49" s="2"/>
      <c r="L49" s="33">
        <v>26.117535603410047</v>
      </c>
      <c r="M49" s="33">
        <v>32.334624120650801</v>
      </c>
      <c r="N49" s="33">
        <v>48.794850793453875</v>
      </c>
      <c r="O49" s="33">
        <v>61.751379382019138</v>
      </c>
      <c r="P49" s="34">
        <f t="shared" si="3"/>
        <v>27.04927994388331</v>
      </c>
      <c r="R49" s="17">
        <v>2075</v>
      </c>
      <c r="S49" s="2"/>
      <c r="T49" s="52">
        <f t="shared" si="4"/>
        <v>19325.230485300828</v>
      </c>
      <c r="U49" s="52">
        <f t="shared" si="1"/>
        <v>3193.4185394482192</v>
      </c>
      <c r="V49" s="52">
        <f t="shared" si="1"/>
        <v>338.62925947732714</v>
      </c>
      <c r="W49" s="52">
        <f t="shared" si="1"/>
        <v>29.411899349135034</v>
      </c>
      <c r="X49" s="36">
        <f t="shared" si="2"/>
        <v>22886.690183575509</v>
      </c>
    </row>
    <row r="50" spans="2:24" x14ac:dyDescent="0.2">
      <c r="B50" s="1">
        <v>2076</v>
      </c>
      <c r="C50" s="2"/>
      <c r="D50" s="14">
        <v>742.66634249885306</v>
      </c>
      <c r="E50" s="14">
        <v>99.306976824495379</v>
      </c>
      <c r="F50" s="14">
        <v>7.1234564608565112</v>
      </c>
      <c r="G50" s="14">
        <v>0.48955958121356152</v>
      </c>
      <c r="H50" s="15">
        <f t="shared" si="0"/>
        <v>849.58633536541845</v>
      </c>
      <c r="I50" s="16"/>
      <c r="J50" s="17">
        <v>2076</v>
      </c>
      <c r="K50" s="2"/>
      <c r="L50" s="18">
        <v>26.168851319594967</v>
      </c>
      <c r="M50" s="18">
        <v>32.390752561146421</v>
      </c>
      <c r="N50" s="18">
        <v>48.985011516166686</v>
      </c>
      <c r="O50" s="18">
        <v>61.960670889680898</v>
      </c>
      <c r="P50" s="19">
        <f t="shared" si="3"/>
        <v>27.108049987402708</v>
      </c>
      <c r="R50" s="17">
        <v>2076</v>
      </c>
      <c r="S50" s="2"/>
      <c r="T50" s="53">
        <f t="shared" si="4"/>
        <v>19434.725096919879</v>
      </c>
      <c r="U50" s="53">
        <f t="shared" si="1"/>
        <v>3216.6277139177319</v>
      </c>
      <c r="V50" s="53">
        <f t="shared" si="1"/>
        <v>348.94259676996819</v>
      </c>
      <c r="W50" s="53">
        <f t="shared" si="1"/>
        <v>30.333440092463494</v>
      </c>
      <c r="X50" s="21">
        <f t="shared" si="2"/>
        <v>23030.628847700045</v>
      </c>
    </row>
    <row r="51" spans="2:24" x14ac:dyDescent="0.2">
      <c r="B51" s="1">
        <v>2077</v>
      </c>
      <c r="C51" s="2"/>
      <c r="D51" s="14">
        <v>745.40962726132886</v>
      </c>
      <c r="E51" s="14">
        <v>99.855386382826964</v>
      </c>
      <c r="F51" s="14">
        <v>7.3119137830150471</v>
      </c>
      <c r="G51" s="14">
        <v>0.50319312784117487</v>
      </c>
      <c r="H51" s="15">
        <f t="shared" si="0"/>
        <v>853.08012055501206</v>
      </c>
      <c r="I51" s="16"/>
      <c r="J51" s="17">
        <v>2077</v>
      </c>
      <c r="K51" s="2"/>
      <c r="L51" s="18">
        <v>26.220267860864141</v>
      </c>
      <c r="M51" s="18">
        <v>32.446978432860682</v>
      </c>
      <c r="N51" s="18">
        <v>49.175913323233168</v>
      </c>
      <c r="O51" s="18">
        <v>62.170671740771382</v>
      </c>
      <c r="P51" s="19">
        <f t="shared" si="3"/>
        <v>27.16708430544972</v>
      </c>
      <c r="R51" s="17">
        <v>2077</v>
      </c>
      <c r="S51" s="2"/>
      <c r="T51" s="53">
        <f t="shared" si="4"/>
        <v>19544.84009285894</v>
      </c>
      <c r="U51" s="53">
        <f t="shared" si="1"/>
        <v>3240.0055683685569</v>
      </c>
      <c r="V51" s="53">
        <f t="shared" si="1"/>
        <v>359.57003842050187</v>
      </c>
      <c r="W51" s="53">
        <f t="shared" si="1"/>
        <v>31.283854773225691</v>
      </c>
      <c r="X51" s="21">
        <f t="shared" si="2"/>
        <v>23175.699554421222</v>
      </c>
    </row>
    <row r="52" spans="2:24" x14ac:dyDescent="0.2">
      <c r="B52" s="1">
        <v>2078</v>
      </c>
      <c r="C52" s="2"/>
      <c r="D52" s="14">
        <v>748.16304525707153</v>
      </c>
      <c r="E52" s="14">
        <v>100.40682445993222</v>
      </c>
      <c r="F52" s="14">
        <v>7.5053569098135533</v>
      </c>
      <c r="G52" s="14">
        <v>0.5172063495906325</v>
      </c>
      <c r="H52" s="15">
        <f t="shared" si="0"/>
        <v>856.59243297640796</v>
      </c>
      <c r="I52" s="16"/>
      <c r="J52" s="17">
        <v>2078</v>
      </c>
      <c r="K52" s="2"/>
      <c r="L52" s="18">
        <v>26.271785425318622</v>
      </c>
      <c r="M52" s="18">
        <v>32.503301904920725</v>
      </c>
      <c r="N52" s="18">
        <v>49.367559102768233</v>
      </c>
      <c r="O52" s="18">
        <v>62.381384339440224</v>
      </c>
      <c r="P52" s="19">
        <f t="shared" si="3"/>
        <v>27.226387507013872</v>
      </c>
      <c r="R52" s="17">
        <v>2078</v>
      </c>
      <c r="S52" s="2"/>
      <c r="T52" s="53">
        <f t="shared" si="4"/>
        <v>19655.578988146728</v>
      </c>
      <c r="U52" s="53">
        <f t="shared" si="1"/>
        <v>3263.5533287355561</v>
      </c>
      <c r="V52" s="53">
        <f t="shared" si="1"/>
        <v>370.52115083259054</v>
      </c>
      <c r="W52" s="53">
        <f t="shared" si="1"/>
        <v>32.264048076612127</v>
      </c>
      <c r="X52" s="21">
        <f t="shared" si="2"/>
        <v>23321.917515791491</v>
      </c>
    </row>
    <row r="53" spans="2:24" x14ac:dyDescent="0.2">
      <c r="B53" s="37">
        <v>2079</v>
      </c>
      <c r="C53" s="38"/>
      <c r="D53" s="22">
        <v>750.92663391654321</v>
      </c>
      <c r="E53" s="22">
        <v>100.96130778040289</v>
      </c>
      <c r="F53" s="22">
        <v>7.7039177451102789</v>
      </c>
      <c r="G53" s="22">
        <v>0.53160981988072897</v>
      </c>
      <c r="H53" s="23">
        <f t="shared" si="0"/>
        <v>860.12346926193709</v>
      </c>
      <c r="I53" s="16"/>
      <c r="J53" s="41">
        <v>2079</v>
      </c>
      <c r="K53" s="38"/>
      <c r="L53" s="42">
        <v>26.323404211448693</v>
      </c>
      <c r="M53" s="42">
        <v>32.559723146747253</v>
      </c>
      <c r="N53" s="42">
        <v>49.559951754142197</v>
      </c>
      <c r="O53" s="42">
        <v>62.592811097985319</v>
      </c>
      <c r="P53" s="43">
        <f t="shared" si="3"/>
        <v>27.285964319203053</v>
      </c>
      <c r="R53" s="41">
        <v>2079</v>
      </c>
      <c r="S53" s="38"/>
      <c r="T53" s="54">
        <f t="shared" si="4"/>
        <v>19766.945317727725</v>
      </c>
      <c r="U53" s="54">
        <f t="shared" si="1"/>
        <v>3287.2722298634576</v>
      </c>
      <c r="V53" s="54">
        <f t="shared" si="1"/>
        <v>381.80579176554539</v>
      </c>
      <c r="W53" s="54">
        <f t="shared" si="1"/>
        <v>33.274953033628471</v>
      </c>
      <c r="X53" s="27">
        <f t="shared" si="2"/>
        <v>23469.298292390358</v>
      </c>
    </row>
    <row r="54" spans="2:24" x14ac:dyDescent="0.2">
      <c r="B54" s="1">
        <v>2080</v>
      </c>
      <c r="C54" s="2"/>
      <c r="D54" s="30">
        <v>753.70043080846801</v>
      </c>
      <c r="E54" s="30">
        <v>101.51885316119001</v>
      </c>
      <c r="F54" s="30">
        <v>7.9077316823963555</v>
      </c>
      <c r="G54" s="30">
        <v>0.54641440658511908</v>
      </c>
      <c r="H54" s="31">
        <f t="shared" si="0"/>
        <v>863.6734300586395</v>
      </c>
      <c r="J54" s="17">
        <v>2080</v>
      </c>
      <c r="K54" s="2"/>
      <c r="L54" s="33">
        <v>26.375124418134636</v>
      </c>
      <c r="M54" s="33">
        <v>32.616242328055094</v>
      </c>
      <c r="N54" s="33">
        <v>49.753094188024676</v>
      </c>
      <c r="O54" s="33">
        <v>62.8049544368805</v>
      </c>
      <c r="P54" s="34">
        <f t="shared" si="3"/>
        <v>27.345819590235877</v>
      </c>
      <c r="R54" s="17">
        <v>2080</v>
      </c>
      <c r="S54" s="2"/>
      <c r="T54" s="35">
        <f t="shared" si="4"/>
        <v>19878.942636575019</v>
      </c>
      <c r="U54" s="35">
        <f t="shared" si="1"/>
        <v>3311.1635155716153</v>
      </c>
      <c r="V54" s="35">
        <f t="shared" si="1"/>
        <v>393.43411920789271</v>
      </c>
      <c r="W54" s="35">
        <f t="shared" si="1"/>
        <v>34.317531909233502</v>
      </c>
      <c r="X54" s="36">
        <f t="shared" si="2"/>
        <v>23617.85780326376</v>
      </c>
    </row>
    <row r="55" spans="2:24" x14ac:dyDescent="0.2">
      <c r="B55" s="1">
        <v>2081</v>
      </c>
      <c r="C55" s="2"/>
      <c r="D55" s="14">
        <v>756.48447364034234</v>
      </c>
      <c r="E55" s="14">
        <v>102.07947751211401</v>
      </c>
      <c r="F55" s="14">
        <v>8.1169376971171143</v>
      </c>
      <c r="G55" s="14">
        <v>0.56163128023247233</v>
      </c>
      <c r="H55" s="15">
        <f t="shared" si="0"/>
        <v>867.24252012980605</v>
      </c>
      <c r="J55" s="17">
        <v>2081</v>
      </c>
      <c r="K55" s="2"/>
      <c r="L55" s="18">
        <v>26.426946244647489</v>
      </c>
      <c r="M55" s="18">
        <v>32.67285961885365</v>
      </c>
      <c r="N55" s="18">
        <v>49.946989326428557</v>
      </c>
      <c r="O55" s="18">
        <v>63.017816784803209</v>
      </c>
      <c r="P55" s="19">
        <f t="shared" si="3"/>
        <v>27.405958292502827</v>
      </c>
      <c r="R55" s="17">
        <v>2081</v>
      </c>
      <c r="S55" s="2"/>
      <c r="T55" s="20">
        <f t="shared" si="4"/>
        <v>19991.574519803777</v>
      </c>
      <c r="U55" s="20">
        <f t="shared" si="1"/>
        <v>3335.228438719229</v>
      </c>
      <c r="V55" s="20">
        <f t="shared" si="1"/>
        <v>405.41660052119408</v>
      </c>
      <c r="W55" s="20">
        <f t="shared" si="1"/>
        <v>35.392777118304409</v>
      </c>
      <c r="X55" s="21">
        <f t="shared" si="2"/>
        <v>23767.612336162507</v>
      </c>
    </row>
    <row r="56" spans="2:24" x14ac:dyDescent="0.2">
      <c r="B56" s="3" t="s">
        <v>10</v>
      </c>
      <c r="E56" s="3" t="s">
        <v>11</v>
      </c>
    </row>
    <row r="57" spans="2:24" x14ac:dyDescent="0.2">
      <c r="B57" s="3" t="s">
        <v>12</v>
      </c>
    </row>
    <row r="59" spans="2:24" x14ac:dyDescent="0.2">
      <c r="D59" s="55"/>
      <c r="E59" s="55"/>
      <c r="F59" s="55"/>
      <c r="G59" s="55"/>
      <c r="H59" s="56"/>
      <c r="T59" s="55"/>
      <c r="U59" s="55"/>
      <c r="V59" s="55"/>
      <c r="W59" s="55"/>
      <c r="X59" s="56"/>
    </row>
  </sheetData>
  <mergeCells count="1">
    <mergeCell ref="D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9F536-3995-4B6E-B16E-3DD16C0AAC6C}">
  <sheetPr codeName="Sheet35">
    <tabColor theme="6" tint="0.59999389629810485"/>
  </sheetPr>
  <dimension ref="B2:AC59"/>
  <sheetViews>
    <sheetView showGridLines="0" zoomScale="90" zoomScaleNormal="90" workbookViewId="0">
      <selection activeCell="S24" sqref="S24"/>
    </sheetView>
  </sheetViews>
  <sheetFormatPr defaultColWidth="12.42578125" defaultRowHeight="12.75" x14ac:dyDescent="0.2"/>
  <cols>
    <col min="1" max="1" width="4.7109375" style="3" customWidth="1"/>
    <col min="2" max="2" width="6.5703125" style="3" customWidth="1"/>
    <col min="3" max="3" width="4.7109375" style="3" customWidth="1"/>
    <col min="4" max="8" width="11.42578125" style="3" customWidth="1"/>
    <col min="9" max="9" width="9.85546875" style="3" customWidth="1"/>
    <col min="10" max="10" width="10.7109375" style="3" customWidth="1"/>
    <col min="11" max="11" width="2.28515625" style="3" customWidth="1"/>
    <col min="12" max="15" width="10.7109375" style="3" customWidth="1"/>
    <col min="16" max="16" width="12.42578125" style="3"/>
    <col min="17" max="17" width="7.85546875" style="3" customWidth="1"/>
    <col min="18" max="18" width="10.42578125" style="3" customWidth="1"/>
    <col min="19" max="19" width="1.85546875" style="3" customWidth="1"/>
    <col min="20" max="24" width="14.5703125" style="3" customWidth="1"/>
    <col min="25" max="25" width="8.5703125" style="3" customWidth="1"/>
    <col min="26" max="16384" width="12.42578125" style="3"/>
  </cols>
  <sheetData>
    <row r="2" spans="2:29" x14ac:dyDescent="0.2">
      <c r="B2" s="1"/>
      <c r="C2" s="2"/>
      <c r="H2" s="4"/>
      <c r="J2" s="1"/>
      <c r="K2" s="2"/>
      <c r="O2" s="4"/>
      <c r="R2" s="1"/>
      <c r="S2" s="2"/>
    </row>
    <row r="3" spans="2:29" ht="20.25" x14ac:dyDescent="0.55000000000000004">
      <c r="B3" s="5"/>
      <c r="C3" s="6"/>
      <c r="D3" s="57" t="s">
        <v>0</v>
      </c>
      <c r="E3" s="57"/>
      <c r="F3" s="57"/>
      <c r="G3" s="57"/>
      <c r="H3" s="57"/>
      <c r="I3" s="7"/>
      <c r="J3" s="8"/>
      <c r="K3" s="9"/>
      <c r="L3" s="10" t="s">
        <v>13</v>
      </c>
      <c r="M3" s="10"/>
      <c r="N3" s="10"/>
      <c r="O3" s="10"/>
      <c r="P3" s="7"/>
      <c r="Q3" s="7"/>
      <c r="R3" s="8"/>
      <c r="S3" s="9"/>
      <c r="T3" s="10" t="s">
        <v>14</v>
      </c>
      <c r="U3" s="10"/>
      <c r="V3" s="10"/>
      <c r="W3" s="10"/>
      <c r="X3" s="10"/>
      <c r="Y3" s="7"/>
    </row>
    <row r="4" spans="2:29" ht="15" x14ac:dyDescent="0.35">
      <c r="B4" s="11" t="s">
        <v>3</v>
      </c>
      <c r="C4" s="12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J4" s="11" t="s">
        <v>3</v>
      </c>
      <c r="K4" s="12"/>
      <c r="L4" s="13" t="s">
        <v>4</v>
      </c>
      <c r="M4" s="13" t="s">
        <v>5</v>
      </c>
      <c r="N4" s="13" t="s">
        <v>6</v>
      </c>
      <c r="O4" s="13" t="s">
        <v>7</v>
      </c>
      <c r="P4" s="13" t="s">
        <v>9</v>
      </c>
      <c r="R4" s="11" t="s">
        <v>3</v>
      </c>
      <c r="S4" s="12"/>
      <c r="T4" s="13" t="s">
        <v>4</v>
      </c>
      <c r="U4" s="13" t="s">
        <v>5</v>
      </c>
      <c r="V4" s="13" t="s">
        <v>6</v>
      </c>
      <c r="W4" s="13" t="s">
        <v>7</v>
      </c>
      <c r="X4" s="13" t="s">
        <v>8</v>
      </c>
    </row>
    <row r="5" spans="2:29" ht="6" customHeight="1" x14ac:dyDescent="0.2">
      <c r="B5" s="1"/>
      <c r="C5" s="2"/>
      <c r="J5" s="1"/>
      <c r="K5" s="2"/>
      <c r="R5" s="1"/>
      <c r="S5" s="2"/>
    </row>
    <row r="6" spans="2:29" x14ac:dyDescent="0.2">
      <c r="B6" s="1">
        <v>2032</v>
      </c>
      <c r="C6" s="2"/>
      <c r="D6" s="14">
        <f>'2023 Dollars'!D6</f>
        <v>449.27676495192281</v>
      </c>
      <c r="E6" s="14">
        <f>'2023 Dollars'!E6</f>
        <v>55.002178384215085</v>
      </c>
      <c r="F6" s="14">
        <f>'2023 Dollars'!F6</f>
        <v>1.6575614268242498</v>
      </c>
      <c r="G6" s="14">
        <f>'2023 Dollars'!G6</f>
        <v>0.10379196569735799</v>
      </c>
      <c r="H6" s="15">
        <f t="shared" ref="H6:H55" si="0">SUM(D6:G6)</f>
        <v>506.04029672865954</v>
      </c>
      <c r="I6" s="16"/>
      <c r="J6" s="17">
        <v>2032</v>
      </c>
      <c r="K6" s="2"/>
      <c r="L6" s="18">
        <v>29.331258657295546</v>
      </c>
      <c r="M6" s="18">
        <v>36.817106984327552</v>
      </c>
      <c r="N6" s="18">
        <v>51.832324434645976</v>
      </c>
      <c r="O6" s="18">
        <v>67.233887705977622</v>
      </c>
      <c r="P6" s="19">
        <f>+SUMPRODUCT(L6:O6,D6:G6)/H6</f>
        <v>30.226382731480701</v>
      </c>
      <c r="R6" s="17">
        <v>2032</v>
      </c>
      <c r="S6" s="2"/>
      <c r="T6" s="20">
        <f>+L6*D6</f>
        <v>13177.853001517822</v>
      </c>
      <c r="U6" s="20">
        <f t="shared" ref="U6:W55" si="1">+M6*E6</f>
        <v>2025.0210859427152</v>
      </c>
      <c r="V6" s="20">
        <f t="shared" si="1"/>
        <v>85.915261645509204</v>
      </c>
      <c r="W6" s="20">
        <f t="shared" si="1"/>
        <v>6.9783373664788488</v>
      </c>
      <c r="X6" s="21">
        <f t="shared" ref="X6:X55" si="2">SUM(T6:W6)</f>
        <v>15295.767686472525</v>
      </c>
      <c r="Z6" s="55"/>
      <c r="AA6" s="55"/>
      <c r="AB6" s="55"/>
      <c r="AC6" s="55"/>
    </row>
    <row r="7" spans="2:29" x14ac:dyDescent="0.2">
      <c r="B7" s="1">
        <v>2033</v>
      </c>
      <c r="C7" s="2"/>
      <c r="D7" s="14">
        <f>'2023 Dollars'!D7</f>
        <v>513.4681199699188</v>
      </c>
      <c r="E7" s="14">
        <f>'2023 Dollars'!E7</f>
        <v>63.039428296056357</v>
      </c>
      <c r="F7" s="14">
        <f>'2023 Dollars'!F7</f>
        <v>1.929795021173929</v>
      </c>
      <c r="G7" s="14">
        <f>'2023 Dollars'!G7</f>
        <v>0.12150887663012348</v>
      </c>
      <c r="H7" s="15">
        <f t="shared" si="0"/>
        <v>578.55885216377931</v>
      </c>
      <c r="I7" s="16"/>
      <c r="J7" s="17">
        <v>2033</v>
      </c>
      <c r="K7" s="2"/>
      <c r="L7" s="18">
        <v>30.154025914381041</v>
      </c>
      <c r="M7" s="18">
        <v>37.822526233754246</v>
      </c>
      <c r="N7" s="18">
        <v>53.207880473679296</v>
      </c>
      <c r="O7" s="18">
        <v>68.958156260576956</v>
      </c>
      <c r="P7" s="19">
        <f t="shared" ref="P7:P55" si="3">+SUMPRODUCT(L7:O7,D7:G7)/H7</f>
        <v>31.074627395222286</v>
      </c>
      <c r="R7" s="17">
        <v>2033</v>
      </c>
      <c r="S7" s="2"/>
      <c r="T7" s="20">
        <f t="shared" ref="T7:T55" si="4">+L7*D7</f>
        <v>15483.130995781445</v>
      </c>
      <c r="U7" s="20">
        <f t="shared" si="1"/>
        <v>2384.3104304884614</v>
      </c>
      <c r="V7" s="20">
        <f t="shared" si="1"/>
        <v>102.68030282532382</v>
      </c>
      <c r="W7" s="20">
        <f t="shared" si="1"/>
        <v>8.3790281017072221</v>
      </c>
      <c r="X7" s="21">
        <f t="shared" si="2"/>
        <v>17978.500757196936</v>
      </c>
      <c r="Z7" s="55"/>
      <c r="AA7" s="55"/>
      <c r="AB7" s="55"/>
      <c r="AC7" s="55"/>
    </row>
    <row r="8" spans="2:29" x14ac:dyDescent="0.2">
      <c r="B8" s="1">
        <v>2034</v>
      </c>
      <c r="C8" s="2"/>
      <c r="D8" s="22">
        <f>'2023 Dollars'!D8</f>
        <v>578.70872107987907</v>
      </c>
      <c r="E8" s="22">
        <f>'2023 Dollars'!E8</f>
        <v>71.251113986436124</v>
      </c>
      <c r="F8" s="22">
        <f>'2023 Dollars'!F8</f>
        <v>2.2156428145036027</v>
      </c>
      <c r="G8" s="22">
        <f>'2023 Dollars'!G8</f>
        <v>0.14028114167340658</v>
      </c>
      <c r="H8" s="23">
        <f t="shared" si="0"/>
        <v>652.31575902249222</v>
      </c>
      <c r="I8" s="16"/>
      <c r="J8" s="17">
        <v>2034</v>
      </c>
      <c r="K8" s="2"/>
      <c r="L8" s="24">
        <v>30.999872506971407</v>
      </c>
      <c r="M8" s="24">
        <v>38.855401955183176</v>
      </c>
      <c r="N8" s="24">
        <v>54.619941810075971</v>
      </c>
      <c r="O8" s="24">
        <v>70.72664510571461</v>
      </c>
      <c r="P8" s="25">
        <f t="shared" si="3"/>
        <v>31.946686637153558</v>
      </c>
      <c r="R8" s="17">
        <v>2034</v>
      </c>
      <c r="S8" s="2"/>
      <c r="T8" s="26">
        <f t="shared" si="4"/>
        <v>17939.896572148726</v>
      </c>
      <c r="U8" s="26">
        <f t="shared" si="1"/>
        <v>2768.4906736975495</v>
      </c>
      <c r="V8" s="26">
        <f t="shared" si="1"/>
        <v>121.01828160009973</v>
      </c>
      <c r="W8" s="26">
        <f t="shared" si="1"/>
        <v>9.9216145221594996</v>
      </c>
      <c r="X8" s="27">
        <f t="shared" si="2"/>
        <v>20839.327141968533</v>
      </c>
      <c r="Z8" s="55"/>
      <c r="AA8" s="55"/>
      <c r="AB8" s="55"/>
      <c r="AC8" s="55"/>
    </row>
    <row r="9" spans="2:29" x14ac:dyDescent="0.2">
      <c r="B9" s="28">
        <v>2035</v>
      </c>
      <c r="C9" s="29"/>
      <c r="D9" s="30">
        <f>'2023 Dollars'!D9</f>
        <v>614.29684535717456</v>
      </c>
      <c r="E9" s="30">
        <f>'2023 Dollars'!E9</f>
        <v>75.84776129979268</v>
      </c>
      <c r="F9" s="30">
        <f>'2023 Dollars'!F9</f>
        <v>2.3958522446699169</v>
      </c>
      <c r="G9" s="30">
        <f>'2023 Dollars'!G9</f>
        <v>0.1525324664320353</v>
      </c>
      <c r="H9" s="31">
        <f t="shared" si="0"/>
        <v>692.6929913680691</v>
      </c>
      <c r="I9" s="16"/>
      <c r="J9" s="32">
        <v>2035</v>
      </c>
      <c r="K9" s="29"/>
      <c r="L9" s="33">
        <v>31.8694458304543</v>
      </c>
      <c r="M9" s="33">
        <v>39.916483943145522</v>
      </c>
      <c r="N9" s="33">
        <v>56.069477242414735</v>
      </c>
      <c r="O9" s="33">
        <v>72.540488307247159</v>
      </c>
      <c r="P9" s="34">
        <f t="shared" si="3"/>
        <v>32.843229582200237</v>
      </c>
      <c r="R9" s="32">
        <v>2035</v>
      </c>
      <c r="S9" s="29"/>
      <c r="T9" s="35">
        <f t="shared" si="4"/>
        <v>19577.300036929435</v>
      </c>
      <c r="U9" s="35">
        <f t="shared" si="1"/>
        <v>3027.5759460467089</v>
      </c>
      <c r="V9" s="35">
        <f t="shared" si="1"/>
        <v>134.33418290870816</v>
      </c>
      <c r="W9" s="35">
        <f t="shared" si="1"/>
        <v>11.064779597688627</v>
      </c>
      <c r="X9" s="36">
        <f t="shared" si="2"/>
        <v>22750.274945482539</v>
      </c>
      <c r="Z9" s="55"/>
      <c r="AA9" s="55"/>
      <c r="AB9" s="55"/>
      <c r="AC9" s="55"/>
    </row>
    <row r="10" spans="2:29" x14ac:dyDescent="0.2">
      <c r="B10" s="1">
        <v>2036</v>
      </c>
      <c r="C10" s="2"/>
      <c r="D10" s="14">
        <f>'2023 Dollars'!D10</f>
        <v>619.46981347721032</v>
      </c>
      <c r="E10" s="14">
        <f>'2023 Dollars'!E10</f>
        <v>76.703905998174477</v>
      </c>
      <c r="F10" s="14">
        <f>'2023 Dollars'!F10</f>
        <v>2.4611830678119069</v>
      </c>
      <c r="G10" s="14">
        <f>'2023 Dollars'!G10</f>
        <v>0.15756106192453426</v>
      </c>
      <c r="H10" s="15">
        <f t="shared" si="0"/>
        <v>698.79246360512127</v>
      </c>
      <c r="I10" s="16"/>
      <c r="J10" s="17">
        <v>2036</v>
      </c>
      <c r="K10" s="2"/>
      <c r="L10" s="18">
        <v>32.763411440219762</v>
      </c>
      <c r="M10" s="18">
        <v>41.006542467921903</v>
      </c>
      <c r="N10" s="18">
        <v>57.557481279808272</v>
      </c>
      <c r="O10" s="18">
        <v>74.400849015086251</v>
      </c>
      <c r="P10" s="19">
        <f t="shared" si="3"/>
        <v>33.764944180885429</v>
      </c>
      <c r="R10" s="17">
        <v>2036</v>
      </c>
      <c r="S10" s="2"/>
      <c r="T10" s="20">
        <f t="shared" si="4"/>
        <v>20295.944373750037</v>
      </c>
      <c r="U10" s="20">
        <f t="shared" si="1"/>
        <v>3145.3619787696312</v>
      </c>
      <c r="V10" s="20">
        <f t="shared" si="1"/>
        <v>141.65949835176491</v>
      </c>
      <c r="W10" s="20">
        <f t="shared" si="1"/>
        <v>11.722676778903928</v>
      </c>
      <c r="X10" s="21">
        <f t="shared" si="2"/>
        <v>23594.688527650334</v>
      </c>
      <c r="Z10" s="55"/>
      <c r="AA10" s="55"/>
      <c r="AB10" s="55"/>
      <c r="AC10" s="55"/>
    </row>
    <row r="11" spans="2:29" x14ac:dyDescent="0.2">
      <c r="B11" s="1">
        <v>2037</v>
      </c>
      <c r="C11" s="2"/>
      <c r="D11" s="14">
        <f>'2023 Dollars'!D11</f>
        <v>624.68634294608444</v>
      </c>
      <c r="E11" s="14">
        <f>'2023 Dollars'!E11</f>
        <v>77.56971457762549</v>
      </c>
      <c r="F11" s="14">
        <f>'2023 Dollars'!F11</f>
        <v>2.5282953515852467</v>
      </c>
      <c r="G11" s="14">
        <f>'2023 Dollars'!G11</f>
        <v>0.16275543702591699</v>
      </c>
      <c r="H11" s="15">
        <f t="shared" si="0"/>
        <v>704.94710831232112</v>
      </c>
      <c r="I11" s="16"/>
      <c r="J11" s="17">
        <v>2037</v>
      </c>
      <c r="K11" s="2"/>
      <c r="L11" s="18">
        <v>33.682453561064051</v>
      </c>
      <c r="M11" s="18">
        <v>42.126368834703854</v>
      </c>
      <c r="N11" s="18">
        <v>59.084974824224076</v>
      </c>
      <c r="O11" s="18">
        <v>76.308920209083283</v>
      </c>
      <c r="P11" s="19">
        <f t="shared" si="3"/>
        <v>34.712537740100835</v>
      </c>
      <c r="R11" s="17">
        <v>2037</v>
      </c>
      <c r="S11" s="2"/>
      <c r="T11" s="20">
        <f t="shared" si="4"/>
        <v>21040.968736512419</v>
      </c>
      <c r="U11" s="20">
        <f t="shared" si="1"/>
        <v>3267.7304066997558</v>
      </c>
      <c r="V11" s="20">
        <f t="shared" si="1"/>
        <v>149.38426719661706</v>
      </c>
      <c r="W11" s="20">
        <f t="shared" si="1"/>
        <v>12.419691657605179</v>
      </c>
      <c r="X11" s="21">
        <f t="shared" si="2"/>
        <v>24470.503102066396</v>
      </c>
      <c r="Z11" s="55"/>
      <c r="AA11" s="55"/>
      <c r="AB11" s="55"/>
      <c r="AC11" s="55"/>
    </row>
    <row r="12" spans="2:29" x14ac:dyDescent="0.2">
      <c r="B12" s="1">
        <v>2038</v>
      </c>
      <c r="C12" s="2"/>
      <c r="D12" s="14">
        <f>'2023 Dollars'!D12</f>
        <v>629.94680059209907</v>
      </c>
      <c r="E12" s="14">
        <f>'2023 Dollars'!E12</f>
        <v>78.445296120871447</v>
      </c>
      <c r="F12" s="14">
        <f>'2023 Dollars'!F12</f>
        <v>2.5972376733968692</v>
      </c>
      <c r="G12" s="14">
        <f>'2023 Dollars'!G12</f>
        <v>0.16812105705522987</v>
      </c>
      <c r="H12" s="15">
        <f t="shared" si="0"/>
        <v>711.15745544342269</v>
      </c>
      <c r="I12" s="16"/>
      <c r="J12" s="17">
        <v>2038</v>
      </c>
      <c r="K12" s="2"/>
      <c r="L12" s="18">
        <v>34.627275610882677</v>
      </c>
      <c r="M12" s="18">
        <v>43.276775958025354</v>
      </c>
      <c r="N12" s="18">
        <v>60.653005870913269</v>
      </c>
      <c r="O12" s="18">
        <v>78.265925464042738</v>
      </c>
      <c r="P12" s="19">
        <f t="shared" si="3"/>
        <v>35.686737468890179</v>
      </c>
      <c r="R12" s="17">
        <v>2038</v>
      </c>
      <c r="S12" s="2"/>
      <c r="T12" s="20">
        <f t="shared" si="4"/>
        <v>21813.341484296365</v>
      </c>
      <c r="U12" s="20">
        <f t="shared" si="1"/>
        <v>3394.8595051839088</v>
      </c>
      <c r="V12" s="20">
        <f t="shared" si="1"/>
        <v>157.53027185269744</v>
      </c>
      <c r="W12" s="20">
        <f t="shared" si="1"/>
        <v>13.158150120420697</v>
      </c>
      <c r="X12" s="21">
        <f t="shared" si="2"/>
        <v>25378.88941145339</v>
      </c>
      <c r="Z12" s="55"/>
      <c r="AA12" s="55"/>
      <c r="AB12" s="55"/>
      <c r="AC12" s="55"/>
    </row>
    <row r="13" spans="2:29" x14ac:dyDescent="0.2">
      <c r="B13" s="37">
        <v>2039</v>
      </c>
      <c r="C13" s="38"/>
      <c r="D13" s="39">
        <f>'2023 Dollars'!D13</f>
        <v>635.25155633260226</v>
      </c>
      <c r="E13" s="39">
        <f>'2023 Dollars'!E13</f>
        <v>79.330760941928176</v>
      </c>
      <c r="F13" s="39">
        <f>'2023 Dollars'!F13</f>
        <v>2.6680599352771219</v>
      </c>
      <c r="G13" s="39">
        <f>'2023 Dollars'!G13</f>
        <v>0.17366356750875869</v>
      </c>
      <c r="H13" s="40">
        <f t="shared" si="0"/>
        <v>717.42404077731635</v>
      </c>
      <c r="I13" s="16"/>
      <c r="J13" s="41">
        <v>2039</v>
      </c>
      <c r="K13" s="38"/>
      <c r="L13" s="42">
        <v>35.598600739053509</v>
      </c>
      <c r="M13" s="42">
        <v>44.4585989518811</v>
      </c>
      <c r="N13" s="42">
        <v>62.262650227427805</v>
      </c>
      <c r="O13" s="42">
        <v>80.273119734355106</v>
      </c>
      <c r="P13" s="43">
        <f t="shared" si="3"/>
        <v>36.688291039671732</v>
      </c>
      <c r="R13" s="41">
        <v>2039</v>
      </c>
      <c r="S13" s="38"/>
      <c r="T13" s="44">
        <f t="shared" si="4"/>
        <v>22614.066522746667</v>
      </c>
      <c r="U13" s="44">
        <f t="shared" si="1"/>
        <v>3526.9344852647382</v>
      </c>
      <c r="V13" s="44">
        <f t="shared" si="1"/>
        <v>166.12048253597311</v>
      </c>
      <c r="W13" s="44">
        <f t="shared" si="1"/>
        <v>13.940516348125847</v>
      </c>
      <c r="X13" s="45">
        <f t="shared" si="2"/>
        <v>26321.062006895503</v>
      </c>
      <c r="Z13" s="55"/>
      <c r="AA13" s="55"/>
      <c r="AB13" s="55"/>
      <c r="AC13" s="55"/>
    </row>
    <row r="14" spans="2:29" x14ac:dyDescent="0.2">
      <c r="B14" s="1">
        <v>2040</v>
      </c>
      <c r="C14" s="2"/>
      <c r="D14" s="14">
        <f>'2023 Dollars'!D14</f>
        <v>640.60098320000054</v>
      </c>
      <c r="E14" s="14">
        <f>'2023 Dollars'!E14</f>
        <v>80.226220599999991</v>
      </c>
      <c r="F14" s="14">
        <f>'2023 Dollars'!F14</f>
        <v>2.7408133999999991</v>
      </c>
      <c r="G14" s="14">
        <f>'2023 Dollars'!G14</f>
        <v>0.17938879999999979</v>
      </c>
      <c r="H14" s="46">
        <f t="shared" si="0"/>
        <v>723.74740600000052</v>
      </c>
      <c r="I14" s="16"/>
      <c r="J14" s="17">
        <v>2040</v>
      </c>
      <c r="K14" s="2"/>
      <c r="L14" s="47">
        <v>36.597172379921965</v>
      </c>
      <c r="M14" s="47">
        <v>45.672695735960062</v>
      </c>
      <c r="N14" s="47">
        <v>63.915012251719141</v>
      </c>
      <c r="O14" s="47">
        <v>82.331790158752241</v>
      </c>
      <c r="P14" s="48">
        <f t="shared" si="3"/>
        <v>37.717967165338358</v>
      </c>
      <c r="R14" s="17">
        <v>2040</v>
      </c>
      <c r="S14" s="2"/>
      <c r="T14" s="20">
        <f t="shared" si="4"/>
        <v>23444.184608917913</v>
      </c>
      <c r="U14" s="20">
        <f t="shared" si="1"/>
        <v>3664.1477635098108</v>
      </c>
      <c r="V14" s="20">
        <f t="shared" si="1"/>
        <v>175.17912204067594</v>
      </c>
      <c r="W14" s="20">
        <f t="shared" si="1"/>
        <v>14.769401038430358</v>
      </c>
      <c r="X14" s="49">
        <f t="shared" si="2"/>
        <v>27298.280895506829</v>
      </c>
      <c r="Z14" s="55"/>
      <c r="AA14" s="55"/>
      <c r="AB14" s="55"/>
      <c r="AC14" s="55"/>
    </row>
    <row r="15" spans="2:29" x14ac:dyDescent="0.2">
      <c r="B15" s="1">
        <v>2041</v>
      </c>
      <c r="C15" s="2"/>
      <c r="D15" s="14">
        <f>'2023 Dollars'!D15</f>
        <v>643.93932969319849</v>
      </c>
      <c r="E15" s="14">
        <f>'2023 Dollars'!E15</f>
        <v>80.791219541783605</v>
      </c>
      <c r="F15" s="14">
        <f>'2023 Dollars'!F15</f>
        <v>2.8175773767296497</v>
      </c>
      <c r="G15" s="14">
        <f>'2023 Dollars'!G15</f>
        <v>0.18466328897168638</v>
      </c>
      <c r="H15" s="15">
        <f t="shared" si="0"/>
        <v>727.73278990068343</v>
      </c>
      <c r="I15" s="16"/>
      <c r="J15" s="17">
        <v>2041</v>
      </c>
      <c r="K15" s="2"/>
      <c r="L15" s="18">
        <v>37.512467284339984</v>
      </c>
      <c r="M15" s="18">
        <v>46.804272702347433</v>
      </c>
      <c r="N15" s="18">
        <v>65.639872736199266</v>
      </c>
      <c r="O15" s="18">
        <v>84.510883221522704</v>
      </c>
      <c r="P15" s="19">
        <f t="shared" si="3"/>
        <v>38.664849486206826</v>
      </c>
      <c r="R15" s="17">
        <v>2041</v>
      </c>
      <c r="S15" s="2"/>
      <c r="T15" s="20">
        <f t="shared" si="4"/>
        <v>24155.753038215928</v>
      </c>
      <c r="U15" s="20">
        <f t="shared" si="1"/>
        <v>3781.374271388861</v>
      </c>
      <c r="V15" s="20">
        <f t="shared" si="1"/>
        <v>184.94542043292839</v>
      </c>
      <c r="W15" s="20">
        <f t="shared" si="1"/>
        <v>15.60605764958849</v>
      </c>
      <c r="X15" s="21">
        <f t="shared" si="2"/>
        <v>28137.678787687302</v>
      </c>
      <c r="Z15" s="55"/>
      <c r="AA15" s="55"/>
      <c r="AB15" s="55"/>
      <c r="AC15" s="55"/>
    </row>
    <row r="16" spans="2:29" x14ac:dyDescent="0.2">
      <c r="B16" s="1">
        <v>2042</v>
      </c>
      <c r="C16" s="2"/>
      <c r="D16" s="14">
        <f>'2023 Dollars'!D16</f>
        <v>647.29507322074528</v>
      </c>
      <c r="E16" s="14">
        <f>'2023 Dollars'!E16</f>
        <v>81.360197529343395</v>
      </c>
      <c r="F16" s="14">
        <f>'2023 Dollars'!F16</f>
        <v>2.896491338614565</v>
      </c>
      <c r="G16" s="14">
        <f>'2023 Dollars'!G16</f>
        <v>0.19009286139291076</v>
      </c>
      <c r="H16" s="15">
        <f t="shared" si="0"/>
        <v>731.74185495009613</v>
      </c>
      <c r="I16" s="16"/>
      <c r="J16" s="17">
        <v>2042</v>
      </c>
      <c r="K16" s="2"/>
      <c r="L16" s="18">
        <v>38.450653704893639</v>
      </c>
      <c r="M16" s="18">
        <v>47.963885378259405</v>
      </c>
      <c r="N16" s="18">
        <v>67.411281654077229</v>
      </c>
      <c r="O16" s="18">
        <v>86.747650805484298</v>
      </c>
      <c r="P16" s="19">
        <f t="shared" si="3"/>
        <v>39.635584599051334</v>
      </c>
      <c r="R16" s="17">
        <v>2042</v>
      </c>
      <c r="S16" s="2"/>
      <c r="T16" s="20">
        <f t="shared" si="4"/>
        <v>24888.918705294651</v>
      </c>
      <c r="U16" s="20">
        <f t="shared" si="1"/>
        <v>3902.3511886499705</v>
      </c>
      <c r="V16" s="20">
        <f t="shared" si="1"/>
        <v>195.25619343594161</v>
      </c>
      <c r="W16" s="20">
        <f t="shared" si="1"/>
        <v>16.490109160727549</v>
      </c>
      <c r="X16" s="21">
        <f t="shared" si="2"/>
        <v>29003.016196541288</v>
      </c>
      <c r="Z16" s="55"/>
      <c r="AA16" s="55"/>
      <c r="AB16" s="55"/>
      <c r="AC16" s="55"/>
    </row>
    <row r="17" spans="2:29" x14ac:dyDescent="0.2">
      <c r="B17" s="1">
        <v>2043</v>
      </c>
      <c r="C17" s="2"/>
      <c r="D17" s="14">
        <f>'2023 Dollars'!D17</f>
        <v>650.66830444333323</v>
      </c>
      <c r="E17" s="14">
        <f>'2023 Dollars'!E17</f>
        <v>81.933182585396068</v>
      </c>
      <c r="F17" s="14">
        <f>'2023 Dollars'!F17</f>
        <v>2.977615501870277</v>
      </c>
      <c r="G17" s="14">
        <f>'2023 Dollars'!G17</f>
        <v>0.19568207711325258</v>
      </c>
      <c r="H17" s="15">
        <f t="shared" si="0"/>
        <v>735.77478460771283</v>
      </c>
      <c r="I17" s="16"/>
      <c r="J17" s="17">
        <v>2043</v>
      </c>
      <c r="K17" s="2"/>
      <c r="L17" s="18">
        <v>39.412304158165796</v>
      </c>
      <c r="M17" s="18">
        <v>49.152228370454402</v>
      </c>
      <c r="N17" s="18">
        <v>69.230495197764711</v>
      </c>
      <c r="O17" s="18">
        <v>89.04361939449926</v>
      </c>
      <c r="P17" s="19">
        <f t="shared" si="3"/>
        <v>40.630777629044395</v>
      </c>
      <c r="R17" s="17">
        <v>2043</v>
      </c>
      <c r="S17" s="2"/>
      <c r="T17" s="20">
        <f t="shared" si="4"/>
        <v>25644.337120798671</v>
      </c>
      <c r="U17" s="20">
        <f t="shared" si="1"/>
        <v>4027.1985015555251</v>
      </c>
      <c r="V17" s="20">
        <f t="shared" si="1"/>
        <v>206.14179570301997</v>
      </c>
      <c r="W17" s="20">
        <f t="shared" si="1"/>
        <v>17.424240396797519</v>
      </c>
      <c r="X17" s="21">
        <f t="shared" si="2"/>
        <v>29895.101658454016</v>
      </c>
      <c r="Z17" s="55"/>
      <c r="AA17" s="55"/>
      <c r="AB17" s="55"/>
      <c r="AC17" s="55"/>
    </row>
    <row r="18" spans="2:29" x14ac:dyDescent="0.2">
      <c r="B18" s="37">
        <v>2044</v>
      </c>
      <c r="C18" s="38"/>
      <c r="D18" s="22">
        <f>'2023 Dollars'!D18</f>
        <v>654.05911449411212</v>
      </c>
      <c r="E18" s="22">
        <f>'2023 Dollars'!E18</f>
        <v>82.510202930010337</v>
      </c>
      <c r="F18" s="22">
        <f>'2023 Dollars'!F18</f>
        <v>3.061011769232155</v>
      </c>
      <c r="G18" s="22">
        <f>'2023 Dollars'!G18</f>
        <v>0.20143563005351739</v>
      </c>
      <c r="H18" s="23">
        <f t="shared" si="0"/>
        <v>739.83176482340821</v>
      </c>
      <c r="I18" s="16"/>
      <c r="J18" s="41">
        <v>2044</v>
      </c>
      <c r="K18" s="38"/>
      <c r="L18" s="24">
        <v>40.398005479373147</v>
      </c>
      <c r="M18" s="24">
        <v>50.37001349511975</v>
      </c>
      <c r="N18" s="24">
        <v>71.098803460263753</v>
      </c>
      <c r="O18" s="24">
        <v>91.40035587420401</v>
      </c>
      <c r="P18" s="25">
        <f t="shared" si="3"/>
        <v>41.6510492706877</v>
      </c>
      <c r="R18" s="41">
        <v>2044</v>
      </c>
      <c r="S18" s="38"/>
      <c r="T18" s="26">
        <f t="shared" si="4"/>
        <v>26422.683691167091</v>
      </c>
      <c r="U18" s="26">
        <f t="shared" si="1"/>
        <v>4156.04003506969</v>
      </c>
      <c r="V18" s="26">
        <f t="shared" si="1"/>
        <v>217.63427417019122</v>
      </c>
      <c r="W18" s="26">
        <f t="shared" si="1"/>
        <v>18.411288272635993</v>
      </c>
      <c r="X18" s="27">
        <f t="shared" si="2"/>
        <v>30814.76928867961</v>
      </c>
      <c r="Z18" s="55"/>
      <c r="AA18" s="55"/>
      <c r="AB18" s="55"/>
      <c r="AC18" s="55"/>
    </row>
    <row r="19" spans="2:29" x14ac:dyDescent="0.2">
      <c r="B19" s="1">
        <v>2045</v>
      </c>
      <c r="C19" s="2"/>
      <c r="D19" s="30">
        <f>'2023 Dollars'!D19</f>
        <v>657.46759498115171</v>
      </c>
      <c r="E19" s="30">
        <f>'2023 Dollars'!E19</f>
        <v>83.091286981996788</v>
      </c>
      <c r="F19" s="30">
        <f>'2023 Dollars'!F19</f>
        <v>3.1467437771910056</v>
      </c>
      <c r="G19" s="30">
        <f>'2023 Dollars'!G19</f>
        <v>0.2073583521477731</v>
      </c>
      <c r="H19" s="31">
        <f t="shared" si="0"/>
        <v>743.91298409248725</v>
      </c>
      <c r="I19" s="16"/>
      <c r="J19" s="17">
        <v>2045</v>
      </c>
      <c r="K19" s="2"/>
      <c r="L19" s="33">
        <v>41.408359180475138</v>
      </c>
      <c r="M19" s="33">
        <v>51.617970204248749</v>
      </c>
      <c r="N19" s="33">
        <v>73.017531350034744</v>
      </c>
      <c r="O19" s="33">
        <v>93.819468601331522</v>
      </c>
      <c r="P19" s="34">
        <f t="shared" si="3"/>
        <v>42.697036199375255</v>
      </c>
      <c r="R19" s="17">
        <v>2045</v>
      </c>
      <c r="S19" s="2"/>
      <c r="T19" s="35">
        <f t="shared" si="4"/>
        <v>27224.654322502683</v>
      </c>
      <c r="U19" s="35">
        <f t="shared" si="1"/>
        <v>4289.0035756693924</v>
      </c>
      <c r="V19" s="35">
        <f t="shared" si="1"/>
        <v>229.76746240157101</v>
      </c>
      <c r="W19" s="35">
        <f t="shared" si="1"/>
        <v>19.454250408551843</v>
      </c>
      <c r="X19" s="36">
        <f t="shared" si="2"/>
        <v>31762.879610982196</v>
      </c>
      <c r="Z19" s="55"/>
      <c r="AA19" s="55"/>
      <c r="AB19" s="55"/>
      <c r="AC19" s="55"/>
    </row>
    <row r="20" spans="2:29" x14ac:dyDescent="0.2">
      <c r="B20" s="1">
        <v>2046</v>
      </c>
      <c r="C20" s="2"/>
      <c r="D20" s="14">
        <f>'2023 Dollars'!D20</f>
        <v>660.89383798991605</v>
      </c>
      <c r="E20" s="14">
        <f>'2023 Dollars'!E20</f>
        <v>83.676463360307537</v>
      </c>
      <c r="F20" s="14">
        <f>'2023 Dollars'!F20</f>
        <v>3.2348769445516381</v>
      </c>
      <c r="G20" s="14">
        <f>'2023 Dollars'!G20</f>
        <v>0.21345521740129245</v>
      </c>
      <c r="H20" s="15">
        <f t="shared" si="0"/>
        <v>748.01863351217651</v>
      </c>
      <c r="I20" s="16"/>
      <c r="J20" s="17">
        <v>2046</v>
      </c>
      <c r="K20" s="2"/>
      <c r="L20" s="18">
        <v>42.443981817239106</v>
      </c>
      <c r="M20" s="18">
        <v>52.896846022581698</v>
      </c>
      <c r="N20" s="18">
        <v>74.988039530553394</v>
      </c>
      <c r="O20" s="18">
        <v>96.30260850133574</v>
      </c>
      <c r="P20" s="19">
        <f t="shared" si="3"/>
        <v>43.769391494375483</v>
      </c>
      <c r="R20" s="17">
        <v>2046</v>
      </c>
      <c r="S20" s="2"/>
      <c r="T20" s="20">
        <f t="shared" si="4"/>
        <v>28050.966042769363</v>
      </c>
      <c r="U20" s="20">
        <f t="shared" si="1"/>
        <v>4426.2209980843872</v>
      </c>
      <c r="V20" s="20">
        <f t="shared" si="1"/>
        <v>242.57708019451402</v>
      </c>
      <c r="W20" s="20">
        <f t="shared" si="1"/>
        <v>20.556294233964174</v>
      </c>
      <c r="X20" s="21">
        <f t="shared" si="2"/>
        <v>32740.320415282229</v>
      </c>
      <c r="Z20" s="55"/>
      <c r="AA20" s="55"/>
      <c r="AB20" s="55"/>
      <c r="AC20" s="55"/>
    </row>
    <row r="21" spans="2:29" x14ac:dyDescent="0.2">
      <c r="B21" s="1">
        <v>2047</v>
      </c>
      <c r="C21" s="2"/>
      <c r="D21" s="14">
        <f>'2023 Dollars'!D21</f>
        <v>664.33793608575195</v>
      </c>
      <c r="E21" s="14">
        <f>'2023 Dollars'!E21</f>
        <v>84.265760885445715</v>
      </c>
      <c r="F21" s="14">
        <f>'2023 Dollars'!F21</f>
        <v>3.3254785223514425</v>
      </c>
      <c r="G21" s="14">
        <f>'2023 Dollars'!G21</f>
        <v>0.21973134606780942</v>
      </c>
      <c r="H21" s="15">
        <f t="shared" si="0"/>
        <v>752.14890683961687</v>
      </c>
      <c r="I21" s="16"/>
      <c r="J21" s="17">
        <v>2047</v>
      </c>
      <c r="K21" s="2"/>
      <c r="L21" s="18">
        <v>43.505505365485782</v>
      </c>
      <c r="M21" s="18">
        <v>54.207406995372388</v>
      </c>
      <c r="N21" s="18">
        <v>77.011725385223713</v>
      </c>
      <c r="O21" s="18">
        <v>98.85147019506698</v>
      </c>
      <c r="P21" s="19">
        <f t="shared" si="3"/>
        <v>44.868785073574855</v>
      </c>
      <c r="R21" s="17">
        <v>2047</v>
      </c>
      <c r="S21" s="2"/>
      <c r="T21" s="20">
        <f t="shared" si="4"/>
        <v>28902.357642874431</v>
      </c>
      <c r="U21" s="20">
        <f t="shared" si="1"/>
        <v>4567.8283960920871</v>
      </c>
      <c r="V21" s="20">
        <f t="shared" si="1"/>
        <v>256.10083873778882</v>
      </c>
      <c r="W21" s="20">
        <f t="shared" si="1"/>
        <v>21.720766606744011</v>
      </c>
      <c r="X21" s="21">
        <f t="shared" si="2"/>
        <v>33748.007644311045</v>
      </c>
      <c r="Z21" s="55"/>
      <c r="AA21" s="55"/>
      <c r="AB21" s="55"/>
      <c r="AC21" s="55"/>
    </row>
    <row r="22" spans="2:29" x14ac:dyDescent="0.2">
      <c r="B22" s="1">
        <v>2048</v>
      </c>
      <c r="C22" s="2"/>
      <c r="D22" s="14">
        <f>'2023 Dollars'!D22</f>
        <v>667.79998231638945</v>
      </c>
      <c r="E22" s="14">
        <f>'2023 Dollars'!E22</f>
        <v>84.859208580884939</v>
      </c>
      <c r="F22" s="14">
        <f>'2023 Dollars'!F22</f>
        <v>3.4186176451770751</v>
      </c>
      <c r="G22" s="14">
        <f>'2023 Dollars'!G22</f>
        <v>0.22619200894959754</v>
      </c>
      <c r="H22" s="15">
        <f t="shared" si="0"/>
        <v>756.30400055140103</v>
      </c>
      <c r="I22" s="16"/>
      <c r="J22" s="17">
        <v>2048</v>
      </c>
      <c r="K22" s="2"/>
      <c r="L22" s="18">
        <v>44.593577606744688</v>
      </c>
      <c r="M22" s="18">
        <v>55.5504381472484</v>
      </c>
      <c r="N22" s="18">
        <v>79.090024008330587</v>
      </c>
      <c r="O22" s="18">
        <v>101.46779315526722</v>
      </c>
      <c r="P22" s="19">
        <f t="shared" si="3"/>
        <v>45.995904140336663</v>
      </c>
      <c r="R22" s="17">
        <v>2048</v>
      </c>
      <c r="S22" s="2"/>
      <c r="T22" s="20">
        <f t="shared" si="4"/>
        <v>29779.590337208643</v>
      </c>
      <c r="U22" s="20">
        <f t="shared" si="1"/>
        <v>4713.9662174968998</v>
      </c>
      <c r="V22" s="20">
        <f t="shared" si="1"/>
        <v>270.37855163235747</v>
      </c>
      <c r="W22" s="20">
        <f t="shared" si="1"/>
        <v>22.951203977472115</v>
      </c>
      <c r="X22" s="21">
        <f t="shared" si="2"/>
        <v>34786.886310315371</v>
      </c>
      <c r="Z22" s="55"/>
      <c r="AA22" s="55"/>
      <c r="AB22" s="55"/>
      <c r="AC22" s="55"/>
    </row>
    <row r="23" spans="2:29" x14ac:dyDescent="0.2">
      <c r="B23" s="37">
        <v>2049</v>
      </c>
      <c r="C23" s="38"/>
      <c r="D23" s="39">
        <f>'2023 Dollars'!D23</f>
        <v>671.28007021445546</v>
      </c>
      <c r="E23" s="39">
        <f>'2023 Dollars'!E23</f>
        <v>85.456835674498706</v>
      </c>
      <c r="F23" s="39">
        <f>'2023 Dollars'!F23</f>
        <v>3.5143653839184088</v>
      </c>
      <c r="G23" s="39">
        <f>'2023 Dollars'!G23</f>
        <v>0.23284263182398149</v>
      </c>
      <c r="H23" s="40">
        <f t="shared" si="0"/>
        <v>760.48411390469653</v>
      </c>
      <c r="I23" s="16"/>
      <c r="J23" s="41">
        <v>2049</v>
      </c>
      <c r="K23" s="38"/>
      <c r="L23" s="42">
        <v>45.708862523554707</v>
      </c>
      <c r="M23" s="42">
        <v>56.926743952440034</v>
      </c>
      <c r="N23" s="42">
        <v>81.224409222735119</v>
      </c>
      <c r="O23" s="42">
        <v>104.15336289367484</v>
      </c>
      <c r="P23" s="43">
        <f t="shared" si="3"/>
        <v>47.151453642840202</v>
      </c>
      <c r="R23" s="41">
        <v>2049</v>
      </c>
      <c r="S23" s="38"/>
      <c r="T23" s="44">
        <f t="shared" si="4"/>
        <v>30683.448444234695</v>
      </c>
      <c r="U23" s="44">
        <f t="shared" si="1"/>
        <v>4864.7794034279314</v>
      </c>
      <c r="V23" s="44">
        <f t="shared" si="1"/>
        <v>285.45225210160345</v>
      </c>
      <c r="W23" s="44">
        <f t="shared" si="1"/>
        <v>24.251343129481466</v>
      </c>
      <c r="X23" s="45">
        <f t="shared" si="2"/>
        <v>35857.931442893707</v>
      </c>
      <c r="Z23" s="55"/>
      <c r="AA23" s="55"/>
      <c r="AB23" s="55"/>
      <c r="AC23" s="55"/>
    </row>
    <row r="24" spans="2:29" x14ac:dyDescent="0.2">
      <c r="B24" s="1">
        <v>2050</v>
      </c>
      <c r="C24" s="2"/>
      <c r="D24" s="14">
        <f>'2023 Dollars'!D24</f>
        <v>674.77829380000128</v>
      </c>
      <c r="E24" s="14">
        <f>'2023 Dollars'!E24</f>
        <v>86.058671599999954</v>
      </c>
      <c r="F24" s="14">
        <f>'2023 Dollars'!F24</f>
        <v>3.612794800000001</v>
      </c>
      <c r="G24" s="14">
        <f>'2023 Dollars'!G24</f>
        <v>0.23968879999999956</v>
      </c>
      <c r="H24" s="46">
        <f t="shared" si="0"/>
        <v>764.6894490000011</v>
      </c>
      <c r="I24" s="16"/>
      <c r="J24" s="17">
        <v>2050</v>
      </c>
      <c r="K24" s="2"/>
      <c r="L24" s="47">
        <v>46.852040704651188</v>
      </c>
      <c r="M24" s="47">
        <v>58.337148816659486</v>
      </c>
      <c r="N24" s="47">
        <v>83.416394625034243</v>
      </c>
      <c r="O24" s="47">
        <v>106.91001217954847</v>
      </c>
      <c r="P24" s="48">
        <f t="shared" si="3"/>
        <v>48.336156746278434</v>
      </c>
      <c r="R24" s="17">
        <v>2050</v>
      </c>
      <c r="S24" s="2"/>
      <c r="T24" s="20">
        <f t="shared" si="4"/>
        <v>31614.740087732738</v>
      </c>
      <c r="U24" s="20">
        <f t="shared" si="1"/>
        <v>5020.4175320932245</v>
      </c>
      <c r="V24" s="20">
        <f t="shared" si="1"/>
        <v>301.36631673607172</v>
      </c>
      <c r="W24" s="20">
        <f t="shared" si="1"/>
        <v>25.625132527301311</v>
      </c>
      <c r="X24" s="49">
        <f t="shared" si="2"/>
        <v>36962.149069089341</v>
      </c>
      <c r="Z24" s="55"/>
      <c r="AA24" s="55"/>
      <c r="AB24" s="55"/>
      <c r="AC24" s="55"/>
    </row>
    <row r="25" spans="2:29" x14ac:dyDescent="0.2">
      <c r="B25" s="1">
        <v>2051</v>
      </c>
      <c r="C25" s="2"/>
      <c r="D25" s="14">
        <f>'2023 Dollars'!D25</f>
        <v>677.27081151017853</v>
      </c>
      <c r="E25" s="14">
        <f>'2023 Dollars'!E25</f>
        <v>86.533919156535362</v>
      </c>
      <c r="F25" s="14">
        <f>'2023 Dollars'!F25</f>
        <v>3.7083744722079528</v>
      </c>
      <c r="G25" s="14">
        <f>'2023 Dollars'!G25</f>
        <v>0.24636379637698022</v>
      </c>
      <c r="H25" s="15">
        <f t="shared" si="0"/>
        <v>767.75946893529886</v>
      </c>
      <c r="I25" s="16"/>
      <c r="J25" s="17">
        <v>2051</v>
      </c>
      <c r="K25" s="2"/>
      <c r="L25" s="18">
        <v>48.023809760286738</v>
      </c>
      <c r="M25" s="18">
        <v>59.78249757091902</v>
      </c>
      <c r="N25" s="18">
        <v>85.667534658925916</v>
      </c>
      <c r="O25" s="18">
        <v>109.73962229044186</v>
      </c>
      <c r="P25" s="19">
        <f t="shared" si="3"/>
        <v>49.550755318304127</v>
      </c>
      <c r="R25" s="17">
        <v>2051</v>
      </c>
      <c r="S25" s="2"/>
      <c r="T25" s="20">
        <f t="shared" si="4"/>
        <v>32525.124608159833</v>
      </c>
      <c r="U25" s="20">
        <f t="shared" si="1"/>
        <v>5173.2138117776785</v>
      </c>
      <c r="V25" s="20">
        <f t="shared" si="1"/>
        <v>317.68729862615089</v>
      </c>
      <c r="W25" s="20">
        <f t="shared" si="1"/>
        <v>27.035869960449137</v>
      </c>
      <c r="X25" s="21">
        <f t="shared" si="2"/>
        <v>38043.061588524113</v>
      </c>
      <c r="Z25" s="55"/>
      <c r="AA25" s="55"/>
      <c r="AB25" s="55"/>
      <c r="AC25" s="55"/>
    </row>
    <row r="26" spans="2:29" x14ac:dyDescent="0.2">
      <c r="B26" s="1">
        <v>2052</v>
      </c>
      <c r="C26" s="2"/>
      <c r="D26" s="14">
        <f>'2023 Dollars'!D26</f>
        <v>679.7725361622397</v>
      </c>
      <c r="E26" s="14">
        <f>'2023 Dollars'!E26</f>
        <v>87.011791204429898</v>
      </c>
      <c r="F26" s="14">
        <f>'2023 Dollars'!F26</f>
        <v>3.8064827889266253</v>
      </c>
      <c r="G26" s="14">
        <f>'2023 Dollars'!G26</f>
        <v>0.25322468202635368</v>
      </c>
      <c r="H26" s="15">
        <f t="shared" si="0"/>
        <v>770.84403483762253</v>
      </c>
      <c r="I26" s="16"/>
      <c r="J26" s="17">
        <v>2052</v>
      </c>
      <c r="K26" s="2"/>
      <c r="L26" s="18">
        <v>49.224884747939235</v>
      </c>
      <c r="M26" s="18">
        <v>61.263655977583838</v>
      </c>
      <c r="N26" s="18">
        <v>87.979425717540821</v>
      </c>
      <c r="O26" s="18">
        <v>112.64412429608338</v>
      </c>
      <c r="P26" s="19">
        <f t="shared" si="3"/>
        <v>50.796010428128653</v>
      </c>
      <c r="R26" s="17">
        <v>2052</v>
      </c>
      <c r="S26" s="2"/>
      <c r="T26" s="20">
        <f t="shared" si="4"/>
        <v>33461.724747400607</v>
      </c>
      <c r="U26" s="20">
        <f t="shared" si="1"/>
        <v>5330.6604423415483</v>
      </c>
      <c r="V26" s="20">
        <f t="shared" si="1"/>
        <v>334.89216977346763</v>
      </c>
      <c r="W26" s="20">
        <f t="shared" si="1"/>
        <v>28.524272557012772</v>
      </c>
      <c r="X26" s="21">
        <f t="shared" si="2"/>
        <v>39155.801632072638</v>
      </c>
      <c r="Z26" s="55"/>
      <c r="AA26" s="55"/>
      <c r="AB26" s="55"/>
      <c r="AC26" s="55"/>
    </row>
    <row r="27" spans="2:29" x14ac:dyDescent="0.2">
      <c r="B27" s="1">
        <v>2053</v>
      </c>
      <c r="C27" s="2"/>
      <c r="D27" s="14">
        <f>'2023 Dollars'!D27</f>
        <v>682.28350176508206</v>
      </c>
      <c r="E27" s="14">
        <f>'2023 Dollars'!E27</f>
        <v>87.492302237087699</v>
      </c>
      <c r="F27" s="14">
        <f>'2023 Dollars'!F27</f>
        <v>3.907186647676316</v>
      </c>
      <c r="G27" s="14">
        <f>'2023 Dollars'!G27</f>
        <v>0.26027663370322801</v>
      </c>
      <c r="H27" s="15">
        <f t="shared" si="0"/>
        <v>773.94326728354929</v>
      </c>
      <c r="I27" s="16"/>
      <c r="J27" s="17">
        <v>2053</v>
      </c>
      <c r="K27" s="2"/>
      <c r="L27" s="18">
        <v>50.455998608666675</v>
      </c>
      <c r="M27" s="18">
        <v>62.781511248962801</v>
      </c>
      <c r="N27" s="18">
        <v>90.353707275522694</v>
      </c>
      <c r="O27" s="18">
        <v>115.625500376236</v>
      </c>
      <c r="P27" s="19">
        <f t="shared" si="3"/>
        <v>52.072702859689798</v>
      </c>
      <c r="R27" s="17">
        <v>2053</v>
      </c>
      <c r="S27" s="2"/>
      <c r="T27" s="20">
        <f t="shared" si="4"/>
        <v>34425.29541577521</v>
      </c>
      <c r="U27" s="20">
        <f t="shared" si="1"/>
        <v>5492.8989570953745</v>
      </c>
      <c r="V27" s="20">
        <f t="shared" si="1"/>
        <v>353.02879863497668</v>
      </c>
      <c r="W27" s="20">
        <f t="shared" si="1"/>
        <v>30.094616008178033</v>
      </c>
      <c r="X27" s="21">
        <f t="shared" si="2"/>
        <v>40301.317787513741</v>
      </c>
      <c r="Z27" s="55"/>
      <c r="AA27" s="55"/>
      <c r="AB27" s="55"/>
      <c r="AC27" s="55"/>
    </row>
    <row r="28" spans="2:29" x14ac:dyDescent="0.2">
      <c r="B28" s="37">
        <v>2054</v>
      </c>
      <c r="C28" s="38"/>
      <c r="D28" s="22">
        <f>'2023 Dollars'!D28</f>
        <v>684.80374245322616</v>
      </c>
      <c r="E28" s="22">
        <f>'2023 Dollars'!E28</f>
        <v>87.975466827950768</v>
      </c>
      <c r="F28" s="22">
        <f>'2023 Dollars'!F28</f>
        <v>4.0105547158102128</v>
      </c>
      <c r="G28" s="22">
        <f>'2023 Dollars'!G28</f>
        <v>0.26752497232806893</v>
      </c>
      <c r="H28" s="23">
        <f t="shared" si="0"/>
        <v>777.05728896931521</v>
      </c>
      <c r="I28" s="16"/>
      <c r="J28" s="41">
        <v>2054</v>
      </c>
      <c r="K28" s="38"/>
      <c r="L28" s="24">
        <v>51.717902614375362</v>
      </c>
      <c r="M28" s="24">
        <v>64.336972578747677</v>
      </c>
      <c r="N28" s="24">
        <v>92.792063051659483</v>
      </c>
      <c r="O28" s="24">
        <v>118.68578517343757</v>
      </c>
      <c r="P28" s="25">
        <f t="shared" si="3"/>
        <v>53.381633639321009</v>
      </c>
      <c r="R28" s="41">
        <v>2054</v>
      </c>
      <c r="S28" s="38"/>
      <c r="T28" s="26">
        <f t="shared" si="4"/>
        <v>35416.613262155741</v>
      </c>
      <c r="U28" s="26">
        <f t="shared" si="1"/>
        <v>5660.0751969123949</v>
      </c>
      <c r="V28" s="26">
        <f t="shared" si="1"/>
        <v>372.14764606159156</v>
      </c>
      <c r="W28" s="26">
        <f t="shared" si="1"/>
        <v>31.751411394259019</v>
      </c>
      <c r="X28" s="27">
        <f t="shared" si="2"/>
        <v>41480.587516523985</v>
      </c>
      <c r="Z28" s="55"/>
      <c r="AA28" s="55"/>
      <c r="AB28" s="55"/>
      <c r="AC28" s="55"/>
    </row>
    <row r="29" spans="2:29" x14ac:dyDescent="0.2">
      <c r="B29" s="1">
        <v>2055</v>
      </c>
      <c r="C29" s="2"/>
      <c r="D29" s="30">
        <f>'2023 Dollars'!D29</f>
        <v>687.33329248727955</v>
      </c>
      <c r="E29" s="30">
        <f>'2023 Dollars'!E29</f>
        <v>88.461299630941014</v>
      </c>
      <c r="F29" s="30">
        <f>'2023 Dollars'!F29</f>
        <v>4.1166574773368838</v>
      </c>
      <c r="G29" s="30">
        <f>'2023 Dollars'!G29</f>
        <v>0.2749751670015026</v>
      </c>
      <c r="H29" s="31">
        <f t="shared" si="0"/>
        <v>780.18622476255882</v>
      </c>
      <c r="I29" s="16"/>
      <c r="J29" s="17">
        <v>2055</v>
      </c>
      <c r="K29" s="2"/>
      <c r="L29" s="33">
        <v>53.011366826274291</v>
      </c>
      <c r="M29" s="33">
        <v>65.930971686619174</v>
      </c>
      <c r="N29" s="33">
        <v>95.296222202890633</v>
      </c>
      <c r="O29" s="33">
        <v>121.82706718154424</v>
      </c>
      <c r="P29" s="34">
        <f t="shared" si="3"/>
        <v>54.723624578367613</v>
      </c>
      <c r="R29" s="17">
        <v>2055</v>
      </c>
      <c r="S29" s="2"/>
      <c r="T29" s="35">
        <f t="shared" si="4"/>
        <v>36436.477299954058</v>
      </c>
      <c r="U29" s="35">
        <f t="shared" si="1"/>
        <v>5832.3394413291071</v>
      </c>
      <c r="V29" s="35">
        <f t="shared" si="1"/>
        <v>392.3019056934869</v>
      </c>
      <c r="W29" s="35">
        <f t="shared" si="1"/>
        <v>33.499418143548404</v>
      </c>
      <c r="X29" s="36">
        <f t="shared" si="2"/>
        <v>42694.618065120201</v>
      </c>
      <c r="Z29" s="55"/>
      <c r="AA29" s="55"/>
      <c r="AB29" s="55"/>
      <c r="AC29" s="55"/>
    </row>
    <row r="30" spans="2:29" x14ac:dyDescent="0.2">
      <c r="B30" s="1">
        <v>2056</v>
      </c>
      <c r="C30" s="2"/>
      <c r="D30" s="14">
        <f>'2023 Dollars'!D30</f>
        <v>689.87218625440289</v>
      </c>
      <c r="E30" s="14">
        <f>'2023 Dollars'!E30</f>
        <v>88.949815380904681</v>
      </c>
      <c r="F30" s="14">
        <f>'2023 Dollars'!F30</f>
        <v>4.2255672809814957</v>
      </c>
      <c r="G30" s="14">
        <f>'2023 Dollars'!G30</f>
        <v>0.28263283913092491</v>
      </c>
      <c r="H30" s="15">
        <f t="shared" si="0"/>
        <v>783.33020175541992</v>
      </c>
      <c r="I30" s="16"/>
      <c r="J30" s="17">
        <v>2056</v>
      </c>
      <c r="K30" s="2"/>
      <c r="L30" s="18">
        <v>54.337180564795339</v>
      </c>
      <c r="M30" s="18">
        <v>67.564463376346112</v>
      </c>
      <c r="N30" s="18">
        <v>97.867960550536523</v>
      </c>
      <c r="O30" s="18">
        <v>125.05149017102487</v>
      </c>
      <c r="P30" s="19">
        <f t="shared" si="3"/>
        <v>56.099518831211405</v>
      </c>
      <c r="R30" s="17">
        <v>2056</v>
      </c>
      <c r="S30" s="2"/>
      <c r="T30" s="20">
        <f t="shared" si="4"/>
        <v>37485.709551135609</v>
      </c>
      <c r="U30" s="20">
        <f t="shared" si="1"/>
        <v>6009.846543635882</v>
      </c>
      <c r="V30" s="20">
        <f t="shared" si="1"/>
        <v>413.54765195873489</v>
      </c>
      <c r="W30" s="20">
        <f t="shared" si="1"/>
        <v>35.34365770458971</v>
      </c>
      <c r="X30" s="21">
        <f t="shared" si="2"/>
        <v>43944.44740443481</v>
      </c>
      <c r="Z30" s="55"/>
      <c r="AA30" s="55"/>
      <c r="AB30" s="55"/>
      <c r="AC30" s="55"/>
    </row>
    <row r="31" spans="2:29" x14ac:dyDescent="0.2">
      <c r="B31" s="1">
        <v>2057</v>
      </c>
      <c r="C31" s="2"/>
      <c r="D31" s="14">
        <f>'2023 Dollars'!D31</f>
        <v>692.42045826877722</v>
      </c>
      <c r="E31" s="14">
        <f>'2023 Dollars'!E31</f>
        <v>89.441028894059244</v>
      </c>
      <c r="F31" s="14">
        <f>'2023 Dollars'!F31</f>
        <v>4.3373583895185366</v>
      </c>
      <c r="G31" s="14">
        <f>'2023 Dollars'!G31</f>
        <v>0.29050376667203104</v>
      </c>
      <c r="H31" s="15">
        <f t="shared" si="0"/>
        <v>786.48934931902704</v>
      </c>
      <c r="I31" s="16"/>
      <c r="J31" s="17">
        <v>2057</v>
      </c>
      <c r="K31" s="2"/>
      <c r="L31" s="18">
        <v>55.696152891266216</v>
      </c>
      <c r="M31" s="18">
        <v>69.238426107711675</v>
      </c>
      <c r="N31" s="18">
        <v>100.50910183961982</v>
      </c>
      <c r="O31" s="18">
        <v>128.36125465197878</v>
      </c>
      <c r="P31" s="19">
        <f t="shared" si="3"/>
        <v>57.510181469181411</v>
      </c>
      <c r="R31" s="17">
        <v>2057</v>
      </c>
      <c r="S31" s="2"/>
      <c r="T31" s="20">
        <f t="shared" si="4"/>
        <v>38565.155708778431</v>
      </c>
      <c r="U31" s="20">
        <f t="shared" si="1"/>
        <v>6192.7560700790254</v>
      </c>
      <c r="V31" s="20">
        <f t="shared" si="1"/>
        <v>435.94399608704799</v>
      </c>
      <c r="W31" s="20">
        <f t="shared" si="1"/>
        <v>37.289427971147603</v>
      </c>
      <c r="X31" s="21">
        <f t="shared" si="2"/>
        <v>45231.145202915657</v>
      </c>
      <c r="Z31" s="55"/>
      <c r="AA31" s="55"/>
      <c r="AB31" s="55"/>
      <c r="AC31" s="55"/>
    </row>
    <row r="32" spans="2:29" x14ac:dyDescent="0.2">
      <c r="B32" s="1">
        <v>2058</v>
      </c>
      <c r="C32" s="2"/>
      <c r="D32" s="14">
        <f>'2023 Dollars'!D32</f>
        <v>694.97814317207303</v>
      </c>
      <c r="E32" s="14">
        <f>'2023 Dollars'!E32</f>
        <v>89.934955068442747</v>
      </c>
      <c r="F32" s="14">
        <f>'2023 Dollars'!F32</f>
        <v>4.4521070304096808</v>
      </c>
      <c r="G32" s="14">
        <f>'2023 Dollars'!G32</f>
        <v>0.29859388848846569</v>
      </c>
      <c r="H32" s="15">
        <f t="shared" si="0"/>
        <v>789.66379915941388</v>
      </c>
      <c r="I32" s="16"/>
      <c r="J32" s="17">
        <v>2058</v>
      </c>
      <c r="K32" s="2"/>
      <c r="L32" s="18">
        <v>57.089113101630211</v>
      </c>
      <c r="M32" s="18">
        <v>70.953862582610043</v>
      </c>
      <c r="N32" s="18">
        <v>103.22151903217204</v>
      </c>
      <c r="O32" s="18">
        <v>131.75861937587584</v>
      </c>
      <c r="P32" s="19">
        <f t="shared" si="3"/>
        <v>58.956500070844022</v>
      </c>
      <c r="R32" s="17">
        <v>2058</v>
      </c>
      <c r="S32" s="2"/>
      <c r="T32" s="20">
        <f t="shared" si="4"/>
        <v>39675.685818711434</v>
      </c>
      <c r="U32" s="20">
        <f t="shared" si="1"/>
        <v>6381.2324432994956</v>
      </c>
      <c r="V32" s="20">
        <f t="shared" si="1"/>
        <v>459.55325057269982</v>
      </c>
      <c r="W32" s="20">
        <f t="shared" si="1"/>
        <v>39.342318501314466</v>
      </c>
      <c r="X32" s="21">
        <f t="shared" si="2"/>
        <v>46555.813831084946</v>
      </c>
      <c r="Z32" s="55"/>
      <c r="AA32" s="55"/>
      <c r="AB32" s="55"/>
      <c r="AC32" s="55"/>
    </row>
    <row r="33" spans="2:29" x14ac:dyDescent="0.2">
      <c r="B33" s="37">
        <v>2059</v>
      </c>
      <c r="C33" s="38"/>
      <c r="D33" s="39">
        <f>'2023 Dollars'!D33</f>
        <v>697.54527573392136</v>
      </c>
      <c r="E33" s="39">
        <f>'2023 Dollars'!E33</f>
        <v>90.431608884365687</v>
      </c>
      <c r="F33" s="39">
        <f>'2023 Dollars'!F33</f>
        <v>4.5698914477813162</v>
      </c>
      <c r="G33" s="39">
        <f>'2023 Dollars'!G33</f>
        <v>0.30690930883288342</v>
      </c>
      <c r="H33" s="40">
        <f t="shared" si="0"/>
        <v>792.85368537490126</v>
      </c>
      <c r="I33" s="16"/>
      <c r="J33" s="41">
        <v>2059</v>
      </c>
      <c r="K33" s="38"/>
      <c r="L33" s="42">
        <v>58.516911232513493</v>
      </c>
      <c r="M33" s="42">
        <v>72.711800345663534</v>
      </c>
      <c r="N33" s="42">
        <v>106.00713563544222</v>
      </c>
      <c r="O33" s="42">
        <v>135.24590287704314</v>
      </c>
      <c r="P33" s="43">
        <f t="shared" si="3"/>
        <v>60.439385329183438</v>
      </c>
      <c r="R33" s="41">
        <v>2059</v>
      </c>
      <c r="S33" s="38"/>
      <c r="T33" s="44">
        <f t="shared" si="4"/>
        <v>40818.194980781023</v>
      </c>
      <c r="U33" s="44">
        <f t="shared" si="1"/>
        <v>6575.4450901371301</v>
      </c>
      <c r="V33" s="44">
        <f t="shared" si="1"/>
        <v>484.44110254420144</v>
      </c>
      <c r="W33" s="44">
        <f t="shared" si="1"/>
        <v>41.508226574472587</v>
      </c>
      <c r="X33" s="45">
        <f t="shared" si="2"/>
        <v>47919.589400036828</v>
      </c>
      <c r="Z33" s="55"/>
      <c r="AA33" s="55"/>
      <c r="AB33" s="55"/>
      <c r="AC33" s="55"/>
    </row>
    <row r="34" spans="2:29" x14ac:dyDescent="0.2">
      <c r="B34" s="1">
        <v>2060</v>
      </c>
      <c r="C34" s="2"/>
      <c r="D34" s="50">
        <f>'2023 Dollars'!D34</f>
        <v>700.12189085238663</v>
      </c>
      <c r="E34" s="50">
        <f>'2023 Dollars'!E34</f>
        <v>90.931005404865317</v>
      </c>
      <c r="F34" s="50">
        <f>'2023 Dollars'!F34</f>
        <v>4.6907919557771924</v>
      </c>
      <c r="G34" s="50">
        <f>'2023 Dollars'!G34</f>
        <v>0.31545630195280033</v>
      </c>
      <c r="H34" s="46">
        <f t="shared" si="0"/>
        <v>796.05914451498199</v>
      </c>
      <c r="I34" s="16"/>
      <c r="J34" s="17">
        <v>2060</v>
      </c>
      <c r="K34" s="2"/>
      <c r="L34" s="47">
        <v>59.980418579949578</v>
      </c>
      <c r="M34" s="47">
        <v>74.513292399720882</v>
      </c>
      <c r="N34" s="47">
        <v>108.86792706594971</v>
      </c>
      <c r="O34" s="47">
        <v>138.82548505495063</v>
      </c>
      <c r="P34" s="48">
        <f t="shared" si="3"/>
        <v>61.959771676201512</v>
      </c>
      <c r="R34" s="17">
        <v>2060</v>
      </c>
      <c r="S34" s="2"/>
      <c r="T34" s="51">
        <f t="shared" si="4"/>
        <v>41993.604070311922</v>
      </c>
      <c r="U34" s="51">
        <f t="shared" si="1"/>
        <v>6775.5685939333289</v>
      </c>
      <c r="V34" s="51">
        <f t="shared" si="1"/>
        <v>510.67679652309499</v>
      </c>
      <c r="W34" s="51">
        <f t="shared" si="1"/>
        <v>43.793374132238476</v>
      </c>
      <c r="X34" s="49">
        <f t="shared" si="2"/>
        <v>49323.642834900587</v>
      </c>
      <c r="Z34" s="55"/>
      <c r="AA34" s="55"/>
      <c r="AB34" s="55"/>
      <c r="AC34" s="55"/>
    </row>
    <row r="35" spans="2:29" x14ac:dyDescent="0.2">
      <c r="B35" s="1">
        <v>2061</v>
      </c>
      <c r="C35" s="2"/>
      <c r="D35" s="14">
        <f>'2023 Dollars'!D35</f>
        <v>702.7080235544405</v>
      </c>
      <c r="E35" s="14">
        <f>'2023 Dollars'!E35</f>
        <v>91.433159776162512</v>
      </c>
      <c r="F35" s="14">
        <f>'2023 Dollars'!F35</f>
        <v>4.8148909933225523</v>
      </c>
      <c r="G35" s="14">
        <f>'2023 Dollars'!G35</f>
        <v>0.32424131682471202</v>
      </c>
      <c r="H35" s="15">
        <f t="shared" si="0"/>
        <v>799.28031564075025</v>
      </c>
      <c r="I35" s="16"/>
      <c r="J35" s="17">
        <v>2061</v>
      </c>
      <c r="K35" s="2"/>
      <c r="L35" s="18">
        <v>61.480528231076811</v>
      </c>
      <c r="M35" s="18">
        <v>76.359417836604706</v>
      </c>
      <c r="N35" s="18">
        <v>111.80592205034823</v>
      </c>
      <c r="O35" s="18">
        <v>142.4998087983756</v>
      </c>
      <c r="P35" s="19">
        <f t="shared" si="3"/>
        <v>63.518617925483177</v>
      </c>
      <c r="R35" s="17">
        <v>2061</v>
      </c>
      <c r="S35" s="2"/>
      <c r="T35" s="20">
        <f t="shared" si="4"/>
        <v>43202.86048034297</v>
      </c>
      <c r="U35" s="20">
        <f t="shared" si="1"/>
        <v>6981.7828514690318</v>
      </c>
      <c r="V35" s="20">
        <f t="shared" si="1"/>
        <v>538.33332708034504</v>
      </c>
      <c r="W35" s="20">
        <f t="shared" si="1"/>
        <v>46.20432565205499</v>
      </c>
      <c r="X35" s="21">
        <f t="shared" si="2"/>
        <v>50769.180984544408</v>
      </c>
      <c r="Z35" s="55"/>
      <c r="AA35" s="55"/>
      <c r="AB35" s="55"/>
      <c r="AC35" s="55"/>
    </row>
    <row r="36" spans="2:29" x14ac:dyDescent="0.2">
      <c r="B36" s="1">
        <v>2062</v>
      </c>
      <c r="C36" s="2"/>
      <c r="D36" s="14">
        <f>'2023 Dollars'!D36</f>
        <v>705.30370899643879</v>
      </c>
      <c r="E36" s="14">
        <f>'2023 Dollars'!E36</f>
        <v>91.938087228121148</v>
      </c>
      <c r="F36" s="14">
        <f>'2023 Dollars'!F36</f>
        <v>4.9422731803371009</v>
      </c>
      <c r="G36" s="14">
        <f>'2023 Dollars'!G36</f>
        <v>0.33327098202005029</v>
      </c>
      <c r="H36" s="15">
        <f t="shared" si="0"/>
        <v>802.51734038691711</v>
      </c>
      <c r="I36" s="16"/>
      <c r="J36" s="17">
        <v>2062</v>
      </c>
      <c r="K36" s="2"/>
      <c r="L36" s="18">
        <v>63.018155609133622</v>
      </c>
      <c r="M36" s="18">
        <v>78.251282483486506</v>
      </c>
      <c r="N36" s="18">
        <v>114.82320406409491</v>
      </c>
      <c r="O36" s="18">
        <v>146.27138165255394</v>
      </c>
      <c r="P36" s="19">
        <f t="shared" si="3"/>
        <v>65.116907933294115</v>
      </c>
      <c r="R36" s="17">
        <v>2062</v>
      </c>
      <c r="S36" s="2"/>
      <c r="T36" s="20">
        <f t="shared" si="4"/>
        <v>44446.938885236676</v>
      </c>
      <c r="U36" s="20">
        <f t="shared" si="1"/>
        <v>7194.2732346791308</v>
      </c>
      <c r="V36" s="20">
        <f t="shared" si="1"/>
        <v>567.48764192635031</v>
      </c>
      <c r="W36" s="20">
        <f t="shared" si="1"/>
        <v>48.74800700477622</v>
      </c>
      <c r="X36" s="21">
        <f t="shared" si="2"/>
        <v>52257.447768846934</v>
      </c>
      <c r="Z36" s="55"/>
      <c r="AA36" s="55"/>
      <c r="AB36" s="55"/>
      <c r="AC36" s="55"/>
    </row>
    <row r="37" spans="2:29" x14ac:dyDescent="0.2">
      <c r="B37" s="1">
        <v>2063</v>
      </c>
      <c r="C37" s="2"/>
      <c r="D37" s="14">
        <f>'2023 Dollars'!D37</f>
        <v>707.90898246459858</v>
      </c>
      <c r="E37" s="14">
        <f>'2023 Dollars'!E37</f>
        <v>92.445803074709971</v>
      </c>
      <c r="F37" s="14">
        <f>'2023 Dollars'!F37</f>
        <v>5.0730253754351375</v>
      </c>
      <c r="G37" s="14">
        <f>'2023 Dollars'!G37</f>
        <v>0.34255211070664987</v>
      </c>
      <c r="H37" s="15">
        <f t="shared" si="0"/>
        <v>805.77036302545025</v>
      </c>
      <c r="I37" s="16"/>
      <c r="J37" s="17">
        <v>2063</v>
      </c>
      <c r="K37" s="2"/>
      <c r="L37" s="18">
        <v>64.594239032084261</v>
      </c>
      <c r="M37" s="18">
        <v>80.190019565275804</v>
      </c>
      <c r="N37" s="18">
        <v>117.92191280894426</v>
      </c>
      <c r="O37" s="18">
        <v>150.1427775304565</v>
      </c>
      <c r="P37" s="19">
        <f t="shared" si="3"/>
        <v>66.755651278796847</v>
      </c>
      <c r="R37" s="17">
        <v>2063</v>
      </c>
      <c r="S37" s="2"/>
      <c r="T37" s="20">
        <f t="shared" si="4"/>
        <v>45726.842026277824</v>
      </c>
      <c r="U37" s="20">
        <f t="shared" si="1"/>
        <v>7413.2307572886266</v>
      </c>
      <c r="V37" s="20">
        <f t="shared" si="1"/>
        <v>598.22085599962395</v>
      </c>
      <c r="W37" s="20">
        <f t="shared" si="1"/>
        <v>51.431725350416841</v>
      </c>
      <c r="X37" s="21">
        <f t="shared" si="2"/>
        <v>53789.725364916492</v>
      </c>
      <c r="Z37" s="55"/>
      <c r="AA37" s="55"/>
      <c r="AB37" s="55"/>
      <c r="AC37" s="55"/>
    </row>
    <row r="38" spans="2:29" x14ac:dyDescent="0.2">
      <c r="B38" s="37">
        <v>2064</v>
      </c>
      <c r="C38" s="38"/>
      <c r="D38" s="22">
        <f>'2023 Dollars'!D38</f>
        <v>710.5238793754786</v>
      </c>
      <c r="E38" s="22">
        <f>'2023 Dollars'!E38</f>
        <v>92.956322714467106</v>
      </c>
      <c r="F38" s="22">
        <f>'2023 Dollars'!F38</f>
        <v>5.2072367351521942</v>
      </c>
      <c r="G38" s="22">
        <f>'2023 Dollars'!G38</f>
        <v>0.35209170578949883</v>
      </c>
      <c r="H38" s="23">
        <f t="shared" si="0"/>
        <v>809.0395305308873</v>
      </c>
      <c r="I38" s="16"/>
      <c r="J38" s="41">
        <v>2064</v>
      </c>
      <c r="K38" s="38"/>
      <c r="L38" s="24">
        <v>66.209740285215574</v>
      </c>
      <c r="M38" s="24">
        <v>82.176790383420766</v>
      </c>
      <c r="N38" s="24">
        <v>121.10424573031494</v>
      </c>
      <c r="O38" s="24">
        <v>154.11663846935804</v>
      </c>
      <c r="P38" s="25">
        <f t="shared" si="3"/>
        <v>68.435883963991131</v>
      </c>
      <c r="R38" s="41">
        <v>2064</v>
      </c>
      <c r="S38" s="38"/>
      <c r="T38" s="26">
        <f t="shared" si="4"/>
        <v>47043.601519894277</v>
      </c>
      <c r="U38" s="26">
        <f t="shared" si="1"/>
        <v>7638.8522465203778</v>
      </c>
      <c r="V38" s="26">
        <f t="shared" si="1"/>
        <v>630.61847714979422</v>
      </c>
      <c r="W38" s="26">
        <f t="shared" si="1"/>
        <v>54.263190129219765</v>
      </c>
      <c r="X38" s="27">
        <f t="shared" si="2"/>
        <v>55367.335433693668</v>
      </c>
      <c r="Z38" s="55"/>
      <c r="AA38" s="55"/>
      <c r="AB38" s="55"/>
      <c r="AC38" s="55"/>
    </row>
    <row r="39" spans="2:29" x14ac:dyDescent="0.2">
      <c r="B39" s="1">
        <v>2065</v>
      </c>
      <c r="C39" s="2"/>
      <c r="D39" s="30">
        <f>'2023 Dollars'!D39</f>
        <v>713.14843527646042</v>
      </c>
      <c r="E39" s="30">
        <f>'2023 Dollars'!E39</f>
        <v>93.469661630967039</v>
      </c>
      <c r="F39" s="30">
        <f>'2023 Dollars'!F39</f>
        <v>5.3449987747385697</v>
      </c>
      <c r="G39" s="30">
        <f>'2023 Dollars'!G39</f>
        <v>0.36189696519465187</v>
      </c>
      <c r="H39" s="31">
        <f t="shared" si="0"/>
        <v>812.32499264736066</v>
      </c>
      <c r="I39" s="16"/>
      <c r="J39" s="17">
        <v>2065</v>
      </c>
      <c r="K39" s="2"/>
      <c r="L39" s="33">
        <v>67.865645208054502</v>
      </c>
      <c r="M39" s="33">
        <v>84.212785011526492</v>
      </c>
      <c r="N39" s="33">
        <v>124.37245957560563</v>
      </c>
      <c r="O39" s="33">
        <v>158.19567643389792</v>
      </c>
      <c r="P39" s="34">
        <f t="shared" si="3"/>
        <v>70.15866913400771</v>
      </c>
      <c r="R39" s="17">
        <v>2065</v>
      </c>
      <c r="S39" s="2"/>
      <c r="T39" s="35">
        <f t="shared" si="4"/>
        <v>48398.278689151484</v>
      </c>
      <c r="U39" s="35">
        <f t="shared" si="1"/>
        <v>7871.3405200287543</v>
      </c>
      <c r="V39" s="35">
        <f t="shared" si="1"/>
        <v>664.77064404283442</v>
      </c>
      <c r="W39" s="35">
        <f t="shared" si="1"/>
        <v>57.250535208342761</v>
      </c>
      <c r="X39" s="36">
        <f t="shared" si="2"/>
        <v>56991.64038843142</v>
      </c>
      <c r="Z39" s="55"/>
      <c r="AA39" s="55"/>
      <c r="AB39" s="55"/>
      <c r="AC39" s="55"/>
    </row>
    <row r="40" spans="2:29" x14ac:dyDescent="0.2">
      <c r="B40" s="1">
        <v>2066</v>
      </c>
      <c r="C40" s="2"/>
      <c r="D40" s="14">
        <f>'2023 Dollars'!D40</f>
        <v>715.7826858462314</v>
      </c>
      <c r="E40" s="14">
        <f>'2023 Dollars'!E40</f>
        <v>93.98583539329023</v>
      </c>
      <c r="F40" s="14">
        <f>'2023 Dollars'!F40</f>
        <v>5.4864054305612076</v>
      </c>
      <c r="G40" s="14">
        <f>'2023 Dollars'!G40</f>
        <v>0.371975287300293</v>
      </c>
      <c r="H40" s="15">
        <f t="shared" si="0"/>
        <v>815.62690195738321</v>
      </c>
      <c r="I40" s="16"/>
      <c r="J40" s="17">
        <v>2066</v>
      </c>
      <c r="K40" s="2"/>
      <c r="L40" s="18">
        <v>69.562964295964477</v>
      </c>
      <c r="M40" s="18">
        <v>86.299223008207917</v>
      </c>
      <c r="N40" s="18">
        <v>127.72887199456427</v>
      </c>
      <c r="O40" s="18">
        <v>162.38267516686233</v>
      </c>
      <c r="P40" s="19">
        <f t="shared" si="3"/>
        <v>71.92509781840505</v>
      </c>
      <c r="R40" s="17">
        <v>2066</v>
      </c>
      <c r="S40" s="2"/>
      <c r="T40" s="20">
        <f t="shared" si="4"/>
        <v>49791.96541919095</v>
      </c>
      <c r="U40" s="20">
        <f t="shared" si="1"/>
        <v>8110.9045682182741</v>
      </c>
      <c r="V40" s="20">
        <f t="shared" si="1"/>
        <v>700.77237695043482</v>
      </c>
      <c r="W40" s="20">
        <f t="shared" si="1"/>
        <v>60.402342247783771</v>
      </c>
      <c r="X40" s="21">
        <f t="shared" si="2"/>
        <v>58664.044706607448</v>
      </c>
      <c r="Z40" s="55"/>
      <c r="AA40" s="55"/>
      <c r="AB40" s="55"/>
      <c r="AC40" s="55"/>
    </row>
    <row r="41" spans="2:29" x14ac:dyDescent="0.2">
      <c r="B41" s="1">
        <v>2067</v>
      </c>
      <c r="C41" s="2"/>
      <c r="D41" s="14">
        <f>'2023 Dollars'!D41</f>
        <v>718.42666689527016</v>
      </c>
      <c r="E41" s="14">
        <f>'2023 Dollars'!E41</f>
        <v>94.504859656495327</v>
      </c>
      <c r="F41" s="14">
        <f>'2023 Dollars'!F41</f>
        <v>5.6315531241564729</v>
      </c>
      <c r="G41" s="14">
        <f>'2023 Dollars'!G41</f>
        <v>0.38233427651904583</v>
      </c>
      <c r="H41" s="15">
        <f t="shared" si="0"/>
        <v>818.94541395244096</v>
      </c>
      <c r="I41" s="16"/>
      <c r="J41" s="17">
        <v>2067</v>
      </c>
      <c r="K41" s="2"/>
      <c r="L41" s="18">
        <v>71.302733316787524</v>
      </c>
      <c r="M41" s="18">
        <v>88.437354147603941</v>
      </c>
      <c r="N41" s="18">
        <v>131.1758631828468</v>
      </c>
      <c r="O41" s="18">
        <v>166.68049208895198</v>
      </c>
      <c r="P41" s="19">
        <f t="shared" si="3"/>
        <v>73.736289694142982</v>
      </c>
      <c r="R41" s="17">
        <v>2067</v>
      </c>
      <c r="S41" s="2"/>
      <c r="T41" s="20">
        <f t="shared" si="4"/>
        <v>51225.78503730199</v>
      </c>
      <c r="U41" s="20">
        <f t="shared" si="1"/>
        <v>8357.7597421110859</v>
      </c>
      <c r="V41" s="20">
        <f t="shared" si="1"/>
        <v>738.72384212128293</v>
      </c>
      <c r="W41" s="20">
        <f t="shared" si="1"/>
        <v>63.727665352667998</v>
      </c>
      <c r="X41" s="21">
        <f t="shared" si="2"/>
        <v>60385.996286887028</v>
      </c>
      <c r="Z41" s="55"/>
      <c r="AA41" s="55"/>
      <c r="AB41" s="55"/>
      <c r="AC41" s="55"/>
    </row>
    <row r="42" spans="2:29" x14ac:dyDescent="0.2">
      <c r="B42" s="1">
        <v>2068</v>
      </c>
      <c r="C42" s="2"/>
      <c r="D42" s="14">
        <f>'2023 Dollars'!D42</f>
        <v>721.08041436633334</v>
      </c>
      <c r="E42" s="14">
        <f>'2023 Dollars'!E42</f>
        <v>95.026750162093961</v>
      </c>
      <c r="F42" s="14">
        <f>'2023 Dollars'!F42</f>
        <v>5.7805408279774992</v>
      </c>
      <c r="G42" s="14">
        <f>'2023 Dollars'!G42</f>
        <v>0.39298174903574312</v>
      </c>
      <c r="H42" s="15">
        <f t="shared" si="0"/>
        <v>822.28068710544051</v>
      </c>
      <c r="I42" s="16"/>
      <c r="J42" s="17">
        <v>2068</v>
      </c>
      <c r="K42" s="2"/>
      <c r="L42" s="18">
        <v>73.086013942908707</v>
      </c>
      <c r="M42" s="18">
        <v>90.628459167990982</v>
      </c>
      <c r="N42" s="18">
        <v>134.71587756992963</v>
      </c>
      <c r="O42" s="18">
        <v>171.0920602488311</v>
      </c>
      <c r="P42" s="19">
        <f t="shared" si="3"/>
        <v>75.593393870930527</v>
      </c>
      <c r="R42" s="17">
        <v>2068</v>
      </c>
      <c r="S42" s="2"/>
      <c r="T42" s="20">
        <f t="shared" si="4"/>
        <v>52700.893218336227</v>
      </c>
      <c r="U42" s="20">
        <f t="shared" si="1"/>
        <v>8612.1279469322126</v>
      </c>
      <c r="V42" s="20">
        <f t="shared" si="1"/>
        <v>778.73063046979644</v>
      </c>
      <c r="W42" s="20">
        <f t="shared" si="1"/>
        <v>67.236057082714382</v>
      </c>
      <c r="X42" s="21">
        <f t="shared" si="2"/>
        <v>62158.987852820952</v>
      </c>
      <c r="Z42" s="55"/>
      <c r="AA42" s="55"/>
      <c r="AB42" s="55"/>
      <c r="AC42" s="55"/>
    </row>
    <row r="43" spans="2:29" x14ac:dyDescent="0.2">
      <c r="B43" s="37">
        <v>2069</v>
      </c>
      <c r="C43" s="38"/>
      <c r="D43" s="39">
        <f>'2023 Dollars'!D43</f>
        <v>723.74396433494383</v>
      </c>
      <c r="E43" s="39">
        <f>'2023 Dollars'!E43</f>
        <v>95.551522738528149</v>
      </c>
      <c r="F43" s="39">
        <f>'2023 Dollars'!F43</f>
        <v>5.9334701328809416</v>
      </c>
      <c r="G43" s="39">
        <f>'2023 Dollars'!G43</f>
        <v>0.40392573870498555</v>
      </c>
      <c r="H43" s="40">
        <f t="shared" si="0"/>
        <v>825.63288294505799</v>
      </c>
      <c r="I43" s="16"/>
      <c r="J43" s="41">
        <v>2069</v>
      </c>
      <c r="K43" s="38"/>
      <c r="L43" s="42">
        <v>74.913894399128552</v>
      </c>
      <c r="M43" s="42">
        <v>92.873850538943771</v>
      </c>
      <c r="N43" s="42">
        <v>138.35142555257411</v>
      </c>
      <c r="O43" s="42">
        <v>175.62039032478901</v>
      </c>
      <c r="P43" s="43">
        <f t="shared" si="3"/>
        <v>77.497589699670868</v>
      </c>
      <c r="R43" s="41">
        <v>2069</v>
      </c>
      <c r="S43" s="38"/>
      <c r="T43" s="44">
        <f t="shared" si="4"/>
        <v>54218.478916194639</v>
      </c>
      <c r="U43" s="44">
        <f t="shared" si="1"/>
        <v>8874.2378415865496</v>
      </c>
      <c r="V43" s="44">
        <f t="shared" si="1"/>
        <v>820.90405135769959</v>
      </c>
      <c r="W43" s="44">
        <f t="shared" si="1"/>
        <v>70.937595893598299</v>
      </c>
      <c r="X43" s="45">
        <f t="shared" si="2"/>
        <v>63984.558405032491</v>
      </c>
      <c r="Z43" s="55"/>
      <c r="AA43" s="55"/>
      <c r="AB43" s="55"/>
      <c r="AC43" s="55"/>
    </row>
    <row r="44" spans="2:29" x14ac:dyDescent="0.2">
      <c r="B44" s="1">
        <v>2070</v>
      </c>
      <c r="C44" s="2"/>
      <c r="D44" s="50">
        <f>'2023 Dollars'!D44</f>
        <v>726.41735300988159</v>
      </c>
      <c r="E44" s="50">
        <f>'2023 Dollars'!E44</f>
        <v>96.079193301650378</v>
      </c>
      <c r="F44" s="50">
        <f>'2023 Dollars'!F44</f>
        <v>6.0904453173991522</v>
      </c>
      <c r="G44" s="50">
        <f>'2023 Dollars'!G44</f>
        <v>0.41517450311293874</v>
      </c>
      <c r="H44" s="46">
        <f t="shared" si="0"/>
        <v>829.00216613204407</v>
      </c>
      <c r="I44" s="16"/>
      <c r="J44" s="17">
        <v>2070</v>
      </c>
      <c r="K44" s="2"/>
      <c r="L44" s="47">
        <v>76.787490126738632</v>
      </c>
      <c r="M44" s="47">
        <v>95.174873247503271</v>
      </c>
      <c r="N44" s="47">
        <v>142.08508527507087</v>
      </c>
      <c r="O44" s="47">
        <v>180.26857267937987</v>
      </c>
      <c r="P44" s="48">
        <f t="shared" si="3"/>
        <v>79.450087604751545</v>
      </c>
      <c r="R44" s="17">
        <v>2070</v>
      </c>
      <c r="S44" s="2"/>
      <c r="T44" s="51">
        <f t="shared" si="4"/>
        <v>55779.765322137893</v>
      </c>
      <c r="U44" s="51">
        <f t="shared" si="1"/>
        <v>9144.3250442069402</v>
      </c>
      <c r="V44" s="51">
        <f t="shared" si="1"/>
        <v>865.36144228581463</v>
      </c>
      <c r="W44" s="51">
        <f t="shared" si="1"/>
        <v>74.842915089040218</v>
      </c>
      <c r="X44" s="49">
        <f t="shared" si="2"/>
        <v>65864.294723719693</v>
      </c>
      <c r="Z44" s="55"/>
      <c r="AA44" s="55"/>
      <c r="AB44" s="55"/>
      <c r="AC44" s="55"/>
    </row>
    <row r="45" spans="2:29" x14ac:dyDescent="0.2">
      <c r="B45" s="1">
        <v>2071</v>
      </c>
      <c r="C45" s="2"/>
      <c r="D45" s="14">
        <f>'2023 Dollars'!D45</f>
        <v>729.10061673367568</v>
      </c>
      <c r="E45" s="14">
        <f>'2023 Dollars'!E45</f>
        <v>96.609777855206303</v>
      </c>
      <c r="F45" s="14">
        <f>'2023 Dollars'!F45</f>
        <v>6.2515734188450098</v>
      </c>
      <c r="G45" s="14">
        <f>'2023 Dollars'!G45</f>
        <v>0.4267365298079433</v>
      </c>
      <c r="H45" s="15">
        <f t="shared" si="0"/>
        <v>832.38870453753498</v>
      </c>
      <c r="I45" s="16"/>
      <c r="J45" s="17">
        <v>2071</v>
      </c>
      <c r="K45" s="2"/>
      <c r="L45" s="18">
        <v>78.707944464205752</v>
      </c>
      <c r="M45" s="18">
        <v>97.532905603822414</v>
      </c>
      <c r="N45" s="18">
        <v>145.91950445752772</v>
      </c>
      <c r="O45" s="18">
        <v>185.03977946844313</v>
      </c>
      <c r="P45" s="19">
        <f t="shared" si="3"/>
        <v>81.452129940955501</v>
      </c>
      <c r="R45" s="17">
        <v>2071</v>
      </c>
      <c r="S45" s="2"/>
      <c r="T45" s="20">
        <f t="shared" si="4"/>
        <v>57386.010850692306</v>
      </c>
      <c r="U45" s="20">
        <f t="shared" si="1"/>
        <v>9422.6323439580901</v>
      </c>
      <c r="V45" s="20">
        <f t="shared" si="1"/>
        <v>912.2264953577162</v>
      </c>
      <c r="W45" s="20">
        <f t="shared" si="1"/>
        <v>78.963233366790533</v>
      </c>
      <c r="X45" s="21">
        <f t="shared" si="2"/>
        <v>67799.83292337491</v>
      </c>
      <c r="Z45" s="55"/>
      <c r="AA45" s="55"/>
      <c r="AB45" s="55"/>
      <c r="AC45" s="55"/>
    </row>
    <row r="46" spans="2:29" x14ac:dyDescent="0.2">
      <c r="B46" s="1">
        <v>2072</v>
      </c>
      <c r="C46" s="2"/>
      <c r="D46" s="14">
        <f>'2023 Dollars'!D46</f>
        <v>731.79379198309834</v>
      </c>
      <c r="E46" s="14">
        <f>'2023 Dollars'!E46</f>
        <v>97.143292491320153</v>
      </c>
      <c r="F46" s="14">
        <f>'2023 Dollars'!F46</f>
        <v>6.4169643062978903</v>
      </c>
      <c r="G46" s="14">
        <f>'2023 Dollars'!G46</f>
        <v>0.43862054270463818</v>
      </c>
      <c r="H46" s="15">
        <f t="shared" si="0"/>
        <v>835.79266932342102</v>
      </c>
      <c r="I46" s="16"/>
      <c r="J46" s="17">
        <v>2072</v>
      </c>
      <c r="K46" s="2"/>
      <c r="L46" s="18">
        <v>80.676429344879949</v>
      </c>
      <c r="M46" s="18">
        <v>99.949360066772456</v>
      </c>
      <c r="N46" s="18">
        <v>149.85740227349723</v>
      </c>
      <c r="O46" s="18">
        <v>189.93726680594389</v>
      </c>
      <c r="P46" s="19">
        <f t="shared" si="3"/>
        <v>83.50499187579679</v>
      </c>
      <c r="R46" s="17">
        <v>2072</v>
      </c>
      <c r="S46" s="2"/>
      <c r="T46" s="20">
        <f t="shared" si="4"/>
        <v>59038.510153946212</v>
      </c>
      <c r="U46" s="20">
        <f t="shared" si="1"/>
        <v>9709.4099192867507</v>
      </c>
      <c r="V46" s="20">
        <f t="shared" si="1"/>
        <v>961.62960142355598</v>
      </c>
      <c r="W46" s="20">
        <f t="shared" si="1"/>
        <v>83.310387046258768</v>
      </c>
      <c r="X46" s="21">
        <f t="shared" si="2"/>
        <v>69792.860061702784</v>
      </c>
      <c r="Z46" s="55"/>
      <c r="AA46" s="55"/>
      <c r="AB46" s="55"/>
      <c r="AC46" s="55"/>
    </row>
    <row r="47" spans="2:29" x14ac:dyDescent="0.2">
      <c r="B47" s="1">
        <v>2073</v>
      </c>
      <c r="C47" s="2"/>
      <c r="D47" s="14">
        <f>'2023 Dollars'!D47</f>
        <v>734.496915369661</v>
      </c>
      <c r="E47" s="14">
        <f>'2023 Dollars'!E47</f>
        <v>97.679753390982754</v>
      </c>
      <c r="F47" s="14">
        <f>'2023 Dollars'!F47</f>
        <v>6.5867307555205477</v>
      </c>
      <c r="G47" s="14">
        <f>'2023 Dollars'!G47</f>
        <v>0.45083550866643013</v>
      </c>
      <c r="H47" s="15">
        <f t="shared" si="0"/>
        <v>839.21423502483071</v>
      </c>
      <c r="I47" s="16"/>
      <c r="J47" s="17">
        <v>2073</v>
      </c>
      <c r="K47" s="2"/>
      <c r="L47" s="18">
        <v>82.694146012152316</v>
      </c>
      <c r="M47" s="18">
        <v>102.42568409000432</v>
      </c>
      <c r="N47" s="18">
        <v>153.90157127827507</v>
      </c>
      <c r="O47" s="18">
        <v>194.96437698611061</v>
      </c>
      <c r="P47" s="19">
        <f t="shared" si="3"/>
        <v>85.609982298113337</v>
      </c>
      <c r="R47" s="17">
        <v>2073</v>
      </c>
      <c r="S47" s="2"/>
      <c r="T47" s="20">
        <f t="shared" si="4"/>
        <v>60738.595165054227</v>
      </c>
      <c r="U47" s="20">
        <f t="shared" si="1"/>
        <v>10004.915562814329</v>
      </c>
      <c r="V47" s="20">
        <f t="shared" si="1"/>
        <v>1013.7082128615522</v>
      </c>
      <c r="W47" s="20">
        <f t="shared" si="1"/>
        <v>87.896864070366817</v>
      </c>
      <c r="X47" s="21">
        <f t="shared" si="2"/>
        <v>71845.115804800487</v>
      </c>
      <c r="Z47" s="55"/>
      <c r="AA47" s="55"/>
      <c r="AB47" s="55"/>
      <c r="AC47" s="55"/>
    </row>
    <row r="48" spans="2:29" x14ac:dyDescent="0.2">
      <c r="B48" s="37">
        <v>2074</v>
      </c>
      <c r="C48" s="38"/>
      <c r="D48" s="39">
        <f>'2023 Dollars'!D48</f>
        <v>737.21002364011179</v>
      </c>
      <c r="E48" s="39">
        <f>'2023 Dollars'!E48</f>
        <v>98.219176824542302</v>
      </c>
      <c r="F48" s="39">
        <f>'2023 Dollars'!F48</f>
        <v>6.7609885258579849</v>
      </c>
      <c r="G48" s="39">
        <f>'2023 Dollars'!G48</f>
        <v>0.46339064427127546</v>
      </c>
      <c r="H48" s="40">
        <f t="shared" si="0"/>
        <v>842.65357963478334</v>
      </c>
      <c r="I48" s="16"/>
      <c r="J48" s="41">
        <v>2074</v>
      </c>
      <c r="K48" s="38"/>
      <c r="L48" s="24">
        <v>84.762325752498811</v>
      </c>
      <c r="M48" s="24">
        <v>104.96336098897189</v>
      </c>
      <c r="N48" s="24">
        <v>158.05487938923702</v>
      </c>
      <c r="O48" s="24">
        <v>200.12454076438644</v>
      </c>
      <c r="P48" s="25">
        <f t="shared" si="3"/>
        <v>87.768444753779946</v>
      </c>
      <c r="R48" s="41">
        <v>2074</v>
      </c>
      <c r="S48" s="38"/>
      <c r="T48" s="26">
        <f t="shared" si="4"/>
        <v>62487.636171790502</v>
      </c>
      <c r="U48" s="26">
        <f t="shared" si="1"/>
        <v>10309.414913074095</v>
      </c>
      <c r="V48" s="26">
        <f t="shared" si="1"/>
        <v>1068.6072260064991</v>
      </c>
      <c r="W48" s="26">
        <f t="shared" si="1"/>
        <v>92.735839879302162</v>
      </c>
      <c r="X48" s="27">
        <f t="shared" si="2"/>
        <v>73958.394150750391</v>
      </c>
      <c r="Z48" s="55"/>
      <c r="AA48" s="55"/>
      <c r="AB48" s="55"/>
      <c r="AC48" s="55"/>
    </row>
    <row r="49" spans="2:29" x14ac:dyDescent="0.2">
      <c r="B49" s="1">
        <v>2075</v>
      </c>
      <c r="C49" s="2"/>
      <c r="D49" s="50">
        <f>'2023 Dollars'!D49</f>
        <v>739.93315367693504</v>
      </c>
      <c r="E49" s="50">
        <f>'2023 Dollars'!E49</f>
        <v>98.761579152197825</v>
      </c>
      <c r="F49" s="50">
        <f>'2023 Dollars'!F49</f>
        <v>6.9398564391707556</v>
      </c>
      <c r="G49" s="50">
        <f>'2023 Dollars'!G49</f>
        <v>0.47629542276587972</v>
      </c>
      <c r="H49" s="46">
        <f t="shared" si="0"/>
        <v>846.11088469106949</v>
      </c>
      <c r="I49" s="16"/>
      <c r="J49" s="17">
        <v>2075</v>
      </c>
      <c r="K49" s="2"/>
      <c r="L49" s="33">
        <v>86.882230646857423</v>
      </c>
      <c r="M49" s="33">
        <v>107.56391082943615</v>
      </c>
      <c r="N49" s="33">
        <v>162.32027191961916</v>
      </c>
      <c r="O49" s="33">
        <v>205.42127969875099</v>
      </c>
      <c r="P49" s="34">
        <f t="shared" si="3"/>
        <v>89.981758409435912</v>
      </c>
      <c r="R49" s="17">
        <v>2075</v>
      </c>
      <c r="S49" s="2"/>
      <c r="T49" s="52">
        <f t="shared" si="4"/>
        <v>64287.042921016066</v>
      </c>
      <c r="U49" s="52">
        <f t="shared" si="1"/>
        <v>10623.181693301307</v>
      </c>
      <c r="V49" s="52">
        <f t="shared" si="1"/>
        <v>1126.4793842893171</v>
      </c>
      <c r="W49" s="52">
        <f t="shared" si="1"/>
        <v>97.841215259224626</v>
      </c>
      <c r="X49" s="36">
        <f t="shared" si="2"/>
        <v>76134.545213865902</v>
      </c>
      <c r="Z49" s="55"/>
      <c r="AA49" s="55"/>
      <c r="AB49" s="55"/>
      <c r="AC49" s="55"/>
    </row>
    <row r="50" spans="2:29" x14ac:dyDescent="0.2">
      <c r="B50" s="1">
        <v>2076</v>
      </c>
      <c r="C50" s="2"/>
      <c r="D50" s="14">
        <f>'2023 Dollars'!D50</f>
        <v>742.66634249885306</v>
      </c>
      <c r="E50" s="14">
        <f>'2023 Dollars'!E50</f>
        <v>99.306976824495379</v>
      </c>
      <c r="F50" s="14">
        <f>'2023 Dollars'!F50</f>
        <v>7.1234564608565112</v>
      </c>
      <c r="G50" s="14">
        <f>'2023 Dollars'!G50</f>
        <v>0.48955958121356152</v>
      </c>
      <c r="H50" s="15">
        <f t="shared" si="0"/>
        <v>849.58633536541845</v>
      </c>
      <c r="I50" s="16"/>
      <c r="J50" s="17">
        <v>2076</v>
      </c>
      <c r="K50" s="2"/>
      <c r="L50" s="18">
        <v>89.055154340797415</v>
      </c>
      <c r="M50" s="18">
        <v>110.22889133798327</v>
      </c>
      <c r="N50" s="18">
        <v>166.70077366718297</v>
      </c>
      <c r="O50" s="18">
        <v>210.85820855301074</v>
      </c>
      <c r="P50" s="19">
        <f t="shared" si="3"/>
        <v>92.251339045154694</v>
      </c>
      <c r="R50" s="17">
        <v>2076</v>
      </c>
      <c r="S50" s="2"/>
      <c r="T50" s="53">
        <f t="shared" si="4"/>
        <v>66138.265754950873</v>
      </c>
      <c r="U50" s="53">
        <f t="shared" si="1"/>
        <v>10946.497957490925</v>
      </c>
      <c r="V50" s="53">
        <f t="shared" si="1"/>
        <v>1187.4857032092734</v>
      </c>
      <c r="W50" s="53">
        <f t="shared" si="1"/>
        <v>103.22765627465375</v>
      </c>
      <c r="X50" s="21">
        <f t="shared" si="2"/>
        <v>78375.477071925721</v>
      </c>
      <c r="Z50" s="55"/>
      <c r="AA50" s="55"/>
      <c r="AB50" s="55"/>
      <c r="AC50" s="55"/>
    </row>
    <row r="51" spans="2:29" x14ac:dyDescent="0.2">
      <c r="B51" s="1">
        <v>2077</v>
      </c>
      <c r="C51" s="2"/>
      <c r="D51" s="14">
        <f>'2023 Dollars'!D51</f>
        <v>745.40962726132886</v>
      </c>
      <c r="E51" s="14">
        <f>'2023 Dollars'!E51</f>
        <v>99.855386382826964</v>
      </c>
      <c r="F51" s="14">
        <f>'2023 Dollars'!F51</f>
        <v>7.3119137830150471</v>
      </c>
      <c r="G51" s="14">
        <f>'2023 Dollars'!G51</f>
        <v>0.50319312784117487</v>
      </c>
      <c r="H51" s="15">
        <f t="shared" si="0"/>
        <v>853.08012055501206</v>
      </c>
      <c r="I51" s="16"/>
      <c r="J51" s="17">
        <v>2077</v>
      </c>
      <c r="K51" s="2"/>
      <c r="L51" s="18">
        <v>91.282422833950491</v>
      </c>
      <c r="M51" s="18">
        <v>112.9598988351009</v>
      </c>
      <c r="N51" s="18">
        <v>171.1994910592469</v>
      </c>
      <c r="O51" s="18">
        <v>216.4390377636972</v>
      </c>
      <c r="P51" s="19">
        <f t="shared" si="3"/>
        <v>94.578640077016829</v>
      </c>
      <c r="R51" s="17">
        <v>2077</v>
      </c>
      <c r="S51" s="2"/>
      <c r="T51" s="53">
        <f t="shared" si="4"/>
        <v>68042.796780166056</v>
      </c>
      <c r="U51" s="53">
        <f t="shared" si="1"/>
        <v>11279.654343944047</v>
      </c>
      <c r="V51" s="53">
        <f t="shared" si="1"/>
        <v>1251.7959183212688</v>
      </c>
      <c r="W51" s="53">
        <f t="shared" si="1"/>
        <v>108.91063639924896</v>
      </c>
      <c r="X51" s="21">
        <f t="shared" si="2"/>
        <v>80683.157678830612</v>
      </c>
      <c r="Z51" s="55"/>
      <c r="AA51" s="55"/>
      <c r="AB51" s="55"/>
      <c r="AC51" s="55"/>
    </row>
    <row r="52" spans="2:29" x14ac:dyDescent="0.2">
      <c r="B52" s="1">
        <v>2078</v>
      </c>
      <c r="C52" s="2"/>
      <c r="D52" s="14">
        <f>'2023 Dollars'!D52</f>
        <v>748.16304525707153</v>
      </c>
      <c r="E52" s="14">
        <f>'2023 Dollars'!E52</f>
        <v>100.40682445993222</v>
      </c>
      <c r="F52" s="14">
        <f>'2023 Dollars'!F52</f>
        <v>7.5053569098135533</v>
      </c>
      <c r="G52" s="14">
        <f>'2023 Dollars'!G52</f>
        <v>0.5172063495906325</v>
      </c>
      <c r="H52" s="15">
        <f t="shared" si="0"/>
        <v>856.59243297640796</v>
      </c>
      <c r="I52" s="16"/>
      <c r="J52" s="17">
        <v>2078</v>
      </c>
      <c r="K52" s="2"/>
      <c r="L52" s="18">
        <v>93.565395289185403</v>
      </c>
      <c r="M52" s="18">
        <v>115.75856919137263</v>
      </c>
      <c r="N52" s="18">
        <v>175.81961435560532</v>
      </c>
      <c r="O52" s="18">
        <v>222.16757597225759</v>
      </c>
      <c r="P52" s="19">
        <f t="shared" si="3"/>
        <v>96.965153610582817</v>
      </c>
      <c r="R52" s="17">
        <v>2078</v>
      </c>
      <c r="S52" s="2"/>
      <c r="T52" s="53">
        <f t="shared" si="4"/>
        <v>70002.171070238604</v>
      </c>
      <c r="U52" s="53">
        <f t="shared" si="1"/>
        <v>11622.95033653107</v>
      </c>
      <c r="V52" s="53">
        <f t="shared" si="1"/>
        <v>1319.5889574845967</v>
      </c>
      <c r="W52" s="53">
        <f t="shared" si="1"/>
        <v>114.90648096601086</v>
      </c>
      <c r="X52" s="21">
        <f t="shared" si="2"/>
        <v>83059.616845220269</v>
      </c>
      <c r="Z52" s="55"/>
      <c r="AA52" s="55"/>
      <c r="AB52" s="55"/>
      <c r="AC52" s="55"/>
    </row>
    <row r="53" spans="2:29" x14ac:dyDescent="0.2">
      <c r="B53" s="37">
        <v>2079</v>
      </c>
      <c r="C53" s="38"/>
      <c r="D53" s="22">
        <f>'2023 Dollars'!D53</f>
        <v>750.92663391654321</v>
      </c>
      <c r="E53" s="22">
        <f>'2023 Dollars'!E53</f>
        <v>100.96130778040289</v>
      </c>
      <c r="F53" s="22">
        <f>'2023 Dollars'!F53</f>
        <v>7.7039177451102789</v>
      </c>
      <c r="G53" s="22">
        <f>'2023 Dollars'!G53</f>
        <v>0.53160981988072897</v>
      </c>
      <c r="H53" s="23">
        <f t="shared" si="0"/>
        <v>860.12346926193709</v>
      </c>
      <c r="I53" s="16"/>
      <c r="J53" s="41">
        <v>2079</v>
      </c>
      <c r="K53" s="38"/>
      <c r="L53" s="42">
        <v>95.90546486202031</v>
      </c>
      <c r="M53" s="42">
        <v>118.62657880736255</v>
      </c>
      <c r="N53" s="42">
        <v>180.56441991089736</v>
      </c>
      <c r="O53" s="42">
        <v>228.04773262426511</v>
      </c>
      <c r="P53" s="43">
        <f t="shared" si="3"/>
        <v>99.412411526299692</v>
      </c>
      <c r="R53" s="41">
        <v>2079</v>
      </c>
      <c r="S53" s="38"/>
      <c r="T53" s="54">
        <f t="shared" si="4"/>
        <v>72017.967903038225</v>
      </c>
      <c r="U53" s="54">
        <f t="shared" si="1"/>
        <v>11976.69453390635</v>
      </c>
      <c r="V53" s="54">
        <f t="shared" si="1"/>
        <v>1391.0534386871059</v>
      </c>
      <c r="W53" s="54">
        <f t="shared" si="1"/>
        <v>121.23241406459421</v>
      </c>
      <c r="X53" s="27">
        <f t="shared" si="2"/>
        <v>85506.948289696273</v>
      </c>
      <c r="Z53" s="55"/>
      <c r="AA53" s="55"/>
      <c r="AB53" s="55"/>
      <c r="AC53" s="55"/>
    </row>
    <row r="54" spans="2:29" x14ac:dyDescent="0.2">
      <c r="B54" s="1">
        <v>2080</v>
      </c>
      <c r="C54" s="2"/>
      <c r="D54" s="30">
        <f>'2023 Dollars'!D54</f>
        <v>753.70043080846801</v>
      </c>
      <c r="E54" s="30">
        <f>'2023 Dollars'!E54</f>
        <v>101.51885316119001</v>
      </c>
      <c r="F54" s="30">
        <f>'2023 Dollars'!F54</f>
        <v>7.9077316823963555</v>
      </c>
      <c r="G54" s="30">
        <f>'2023 Dollars'!G54</f>
        <v>0.54641440658511908</v>
      </c>
      <c r="H54" s="31">
        <f t="shared" si="0"/>
        <v>863.6734300586395</v>
      </c>
      <c r="J54" s="17">
        <v>2080</v>
      </c>
      <c r="K54" s="2"/>
      <c r="L54" s="33">
        <v>98.304059550778504</v>
      </c>
      <c r="M54" s="33">
        <v>121.5656456177777</v>
      </c>
      <c r="N54" s="33">
        <v>185.4372724980297</v>
      </c>
      <c r="O54" s="33">
        <v>234.08352063742348</v>
      </c>
      <c r="P54" s="34">
        <f t="shared" si="3"/>
        <v>101.92198659791252</v>
      </c>
      <c r="R54" s="17">
        <v>2080</v>
      </c>
      <c r="S54" s="2"/>
      <c r="T54" s="35">
        <f t="shared" si="4"/>
        <v>74091.812033643058</v>
      </c>
      <c r="U54" s="35">
        <f t="shared" si="1"/>
        <v>12341.204926916436</v>
      </c>
      <c r="V54" s="35">
        <f t="shared" si="1"/>
        <v>1466.3881948298358</v>
      </c>
      <c r="W54" s="35">
        <f t="shared" si="1"/>
        <v>127.90660802045322</v>
      </c>
      <c r="X54" s="36">
        <f t="shared" si="2"/>
        <v>88027.311763409787</v>
      </c>
      <c r="Z54" s="55"/>
      <c r="AA54" s="55"/>
      <c r="AB54" s="55"/>
      <c r="AC54" s="55"/>
    </row>
    <row r="55" spans="2:29" x14ac:dyDescent="0.2">
      <c r="B55" s="1">
        <v>2081</v>
      </c>
      <c r="C55" s="2"/>
      <c r="D55" s="14">
        <f>'2023 Dollars'!D55</f>
        <v>756.48447364034234</v>
      </c>
      <c r="E55" s="14">
        <f>'2023 Dollars'!E55</f>
        <v>102.07947751211401</v>
      </c>
      <c r="F55" s="14">
        <f>'2023 Dollars'!F55</f>
        <v>8.1169376971171143</v>
      </c>
      <c r="G55" s="14">
        <f>'2023 Dollars'!G55</f>
        <v>0.56163128023247233</v>
      </c>
      <c r="H55" s="15">
        <f t="shared" si="0"/>
        <v>867.24252012980605</v>
      </c>
      <c r="J55" s="17">
        <v>2081</v>
      </c>
      <c r="K55" s="2"/>
      <c r="L55" s="18">
        <v>100.76264306800665</v>
      </c>
      <c r="M55" s="18">
        <v>124.57753012050875</v>
      </c>
      <c r="N55" s="18">
        <v>190.44162769430082</v>
      </c>
      <c r="O55" s="18">
        <v>240.27905914018578</v>
      </c>
      <c r="P55" s="19">
        <f t="shared" si="3"/>
        <v>104.4954936449932</v>
      </c>
      <c r="R55" s="17">
        <v>2081</v>
      </c>
      <c r="S55" s="2"/>
      <c r="T55" s="20">
        <f t="shared" si="4"/>
        <v>76225.375003910696</v>
      </c>
      <c r="U55" s="20">
        <f t="shared" si="1"/>
        <v>12716.80918445118</v>
      </c>
      <c r="V55" s="20">
        <f t="shared" si="1"/>
        <v>1545.8028269322131</v>
      </c>
      <c r="W55" s="20">
        <f t="shared" si="1"/>
        <v>134.94823559795648</v>
      </c>
      <c r="X55" s="21">
        <f t="shared" si="2"/>
        <v>90622.935250892042</v>
      </c>
      <c r="Z55" s="55"/>
      <c r="AA55" s="55"/>
      <c r="AB55" s="55"/>
      <c r="AC55" s="55"/>
    </row>
    <row r="56" spans="2:29" x14ac:dyDescent="0.2">
      <c r="B56" s="3" t="s">
        <v>10</v>
      </c>
      <c r="E56" s="3" t="s">
        <v>11</v>
      </c>
    </row>
    <row r="57" spans="2:29" x14ac:dyDescent="0.2">
      <c r="B57" s="3" t="s">
        <v>12</v>
      </c>
    </row>
    <row r="59" spans="2:29" x14ac:dyDescent="0.2">
      <c r="D59" s="55"/>
      <c r="E59" s="55"/>
      <c r="F59" s="55"/>
      <c r="G59" s="55"/>
      <c r="H59" s="56"/>
      <c r="T59" s="55"/>
      <c r="U59" s="55"/>
      <c r="V59" s="55"/>
      <c r="W59" s="55"/>
      <c r="X59" s="56"/>
    </row>
  </sheetData>
  <mergeCells count="1">
    <mergeCell ref="D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61D64F0F0CE4485724CB15A07F0A4" ma:contentTypeVersion="6" ma:contentTypeDescription="Create a new document." ma:contentTypeScope="" ma:versionID="08b32c3894f266f49c326c1dff5c4870">
  <xsd:schema xmlns:xsd="http://www.w3.org/2001/XMLSchema" xmlns:xs="http://www.w3.org/2001/XMLSchema" xmlns:p="http://schemas.microsoft.com/office/2006/metadata/properties" xmlns:ns1="http://schemas.microsoft.com/sharepoint/v3" xmlns:ns2="cdab28bc-2d63-4389-8cf7-e5419582adba" xmlns:ns3="16f00c2e-ac5c-418b-9f13-a0771dbd417d" targetNamespace="http://schemas.microsoft.com/office/2006/metadata/properties" ma:root="true" ma:fieldsID="9675e7a2d416c1d7a8252da582e9bc6f" ns1:_="" ns2:_="" ns3:_="">
    <xsd:import namespace="http://schemas.microsoft.com/sharepoint/v3"/>
    <xsd:import namespace="cdab28bc-2d63-4389-8cf7-e5419582adba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Category" minOccurs="0"/>
                <xsd:element ref="ns2:SortOrder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  <xsd:element ref="ns2:Sub_x002d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b28bc-2d63-4389-8cf7-e5419582adba" elementFormDefault="qualified">
    <xsd:import namespace="http://schemas.microsoft.com/office/2006/documentManagement/types"/>
    <xsd:import namespace="http://schemas.microsoft.com/office/infopath/2007/PartnerControls"/>
    <xsd:element name="Category" ma:index="3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Benefit-Cost Analysis"/>
          <xsd:enumeration value="Letters of Support"/>
          <xsd:enumeration value="NC Government"/>
          <xsd:enumeration value="Organization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</xsd:restriction>
      </xsd:simpleType>
    </xsd:element>
    <xsd:element name="SortOrder" ma:index="4" nillable="true" ma:displayName="SortOrder" ma:decimals="0" ma:internalName="SortOrder" ma:readOnly="false" ma:percentage="FALSE">
      <xsd:simpleType>
        <xsd:restriction base="dms:Number"/>
      </xsd:simpleType>
    </xsd:element>
    <xsd:element name="Sub_x002d_Category" ma:index="16" nillable="true" ma:displayName="Sub-Category" ma:format="Dropdown" ma:internalName="Sub_x002d_Category">
      <xsd:simpleType>
        <xsd:restriction base="dms:Choice">
          <xsd:enumeration value="Environmental Assessments"/>
          <xsd:enumeration value="Topographic Surveys"/>
          <xsd:enumeration value="Metes and Bounds Surveys"/>
          <xsd:enumeration value="Geotechnical Investigations"/>
          <xsd:enumeration value="Hydrologic Analysis"/>
          <xsd:enumeration value="Utility Engineering"/>
          <xsd:enumeration value="Traffic Studies"/>
          <xsd:enumeration value="Financial Plans"/>
          <xsd:enumeration value="Revenue Estimates"/>
          <xsd:enumeration value="Hazardous Materials Assessments"/>
          <xsd:enumeration value="General estim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d_Category xmlns="cdab28bc-2d63-4389-8cf7-e5419582adba">Revenue Estimates</Sub_x002d_Category>
    <URL xmlns="http://schemas.microsoft.com/sharepoint/v3">
      <Url xsi:nil="true"/>
      <Description xsi:nil="true"/>
    </URL>
    <Category xmlns="cdab28bc-2d63-4389-8cf7-e5419582adba">Appendices and Supporting Information</Category>
    <SortOrder xmlns="cdab28bc-2d63-4389-8cf7-e5419582adba">10</SortOrder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44E0D0-5D93-4D97-9D80-5B1C25FC8A07}"/>
</file>

<file path=customXml/itemProps2.xml><?xml version="1.0" encoding="utf-8"?>
<ds:datastoreItem xmlns:ds="http://schemas.openxmlformats.org/officeDocument/2006/customXml" ds:itemID="{463F837E-B8A7-4D0F-A6C4-6D79C5E8F192}"/>
</file>

<file path=customXml/itemProps3.xml><?xml version="1.0" encoding="utf-8"?>
<ds:datastoreItem xmlns:ds="http://schemas.openxmlformats.org/officeDocument/2006/customXml" ds:itemID="{2B050F84-1B35-4E1F-B8A6-C581253A2510}"/>
</file>

<file path=customXml/itemProps4.xml><?xml version="1.0" encoding="utf-8"?>
<ds:datastoreItem xmlns:ds="http://schemas.openxmlformats.org/officeDocument/2006/customXml" ds:itemID="{37D6BCD5-84B7-4E5F-B32E-D5237893A5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Dollars</vt:lpstr>
      <vt:lpstr>Nominal Dollars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Toll Revenue Estimates</dc:title>
  <dc:creator>Mangano Drenkard, Adam</dc:creator>
  <cp:lastModifiedBy>Jacob Vlanich</cp:lastModifiedBy>
  <dcterms:created xsi:type="dcterms:W3CDTF">2024-03-15T20:46:02Z</dcterms:created>
  <dcterms:modified xsi:type="dcterms:W3CDTF">2024-07-09T16:08:33Z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0x010100C4561D64F0F0CE4485724CB15A07F0A4</vt:lpwstr>
  </property>
  <property fmtid="{D5CDD505-2E9C-101B-9397-08002B2CF9AE}" pid="3" name="Order">
    <vt:r8>6300</vt:r8>
  </property>
</Properties>
</file>