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06" windowWidth="18690" windowHeight="11505" activeTab="0"/>
  </bookViews>
  <sheets>
    <sheet name="Checklist" sheetId="1" r:id="rId1"/>
    <sheet name="Seed Mix List" sheetId="2" r:id="rId2"/>
    <sheet name="Notes" sheetId="3" r:id="rId3"/>
  </sheets>
  <definedNames>
    <definedName name="_xlnm.Print_Area" localSheetId="0">'Checklist'!$A$1:$J$52</definedName>
  </definedNames>
  <calcPr fullCalcOnLoad="1"/>
</workbook>
</file>

<file path=xl/sharedStrings.xml><?xml version="1.0" encoding="utf-8"?>
<sst xmlns="http://schemas.openxmlformats.org/spreadsheetml/2006/main" count="465" uniqueCount="156">
  <si>
    <t>COUNTY</t>
  </si>
  <si>
    <t>DIVISION</t>
  </si>
  <si>
    <t>TIP</t>
  </si>
  <si>
    <t xml:space="preserve"> </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</si>
  <si>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</si>
  <si>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</si>
  <si>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</si>
  <si>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</si>
  <si>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</si>
  <si>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</si>
  <si>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</si>
  <si>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</si>
  <si>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</si>
  <si>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</si>
  <si>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</si>
  <si>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</si>
  <si>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</si>
  <si>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</si>
  <si>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</si>
  <si>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</si>
  <si>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</si>
  <si>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</si>
  <si>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</si>
  <si>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</si>
  <si>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</si>
  <si>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</si>
  <si>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</si>
  <si>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</si>
  <si>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</si>
  <si>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</si>
  <si>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</si>
  <si>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</si>
  <si>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</si>
  <si>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</si>
  <si>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</si>
  <si>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</si>
  <si>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</si>
  <si>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</si>
  <si>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</si>
  <si>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</si>
  <si>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</si>
  <si>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</si>
  <si>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</si>
  <si>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</si>
  <si>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</si>
  <si>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</si>
  <si>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</si>
  <si>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</si>
  <si>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</si>
  <si>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</si>
  <si>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</si>
  <si>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</si>
  <si>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</si>
  <si>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</si>
  <si>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</si>
  <si>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</si>
  <si>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</si>
  <si>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</si>
  <si>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</si>
  <si>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</si>
  <si>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</si>
  <si>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</si>
  <si>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</si>
  <si>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</si>
  <si>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</si>
  <si>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</si>
  <si>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</si>
  <si>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</si>
  <si>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</si>
  <si>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</si>
  <si>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</si>
  <si>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</si>
  <si>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</si>
  <si>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</si>
  <si>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</si>
  <si>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</si>
  <si>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</si>
  <si>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</si>
  <si>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</si>
  <si>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</si>
  <si>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</si>
  <si>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</si>
  <si>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</si>
  <si>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</si>
  <si>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</si>
  <si>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</si>
  <si>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</si>
  <si>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</si>
  <si>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</si>
  <si>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</si>
  <si>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</si>
  <si>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</si>
  <si>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</si>
  <si>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</si>
  <si>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</si>
  <si>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</si>
  <si>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</si>
  <si>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</si>
  <si>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</si>
  <si>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</si>
  <si>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</si>
  <si>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</si>
  <si>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</si>
  <si>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</si>
  <si>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Neuse</t>
  </si>
  <si>
    <t>Tar-Pamlico</t>
  </si>
  <si>
    <t>Broad</t>
  </si>
  <si>
    <t>Cape Fear</t>
  </si>
  <si>
    <t>French Broad</t>
  </si>
  <si>
    <t>Hiwassee</t>
  </si>
  <si>
    <t>Little Tennessee</t>
  </si>
  <si>
    <t>Lumber</t>
  </si>
  <si>
    <t>New</t>
  </si>
  <si>
    <t>Roanoke</t>
  </si>
  <si>
    <t>Savannah</t>
  </si>
  <si>
    <t>White Oak</t>
  </si>
  <si>
    <t>?</t>
  </si>
  <si>
    <t>YES</t>
  </si>
  <si>
    <t>NO</t>
  </si>
  <si>
    <t>(Trout Waters are DWQ designation of Tr, or identified by NCWRC as Trout)</t>
  </si>
  <si>
    <t>(Dwarf Wedgemussel, Carolina Heelsplitter, Cape Fear Shiner, etc.)</t>
  </si>
  <si>
    <t>10-yr</t>
  </si>
  <si>
    <t>25-yr</t>
  </si>
  <si>
    <t>Design storm used to determine surface area of sediment basins:</t>
  </si>
  <si>
    <t>West</t>
  </si>
  <si>
    <t>East</t>
  </si>
  <si>
    <t>WestEd</t>
  </si>
  <si>
    <t>County</t>
  </si>
  <si>
    <t>Seed Mix</t>
  </si>
  <si>
    <t>Native Seed Mix</t>
  </si>
  <si>
    <t>N/A</t>
  </si>
  <si>
    <t>Erosion Control Title Sheet Checklist</t>
  </si>
  <si>
    <t>Erosion Control Special Provisions and Quantities Checklist</t>
  </si>
  <si>
    <t>Notes needed for Erosion Control Title Sheet:</t>
  </si>
  <si>
    <t>RIVER BASIN(S):</t>
  </si>
  <si>
    <t>Project Notes</t>
  </si>
  <si>
    <t>Erosion Control Plan Checklist</t>
  </si>
  <si>
    <t>See Roadside Environmental Unit: Soil &amp; Water Section - Special Provisions</t>
  </si>
  <si>
    <t>Prepared by:</t>
  </si>
  <si>
    <t>Date:</t>
  </si>
  <si>
    <t>LET DATE</t>
  </si>
  <si>
    <t>Erosion Control Plan Checklist for TIP Projects</t>
  </si>
  <si>
    <t>(ESA is a 50-ft. hatched area on both sides of stream to ROW or Easement (25-yr design))</t>
  </si>
  <si>
    <t>(Neuse, Tar-Pamlico, Catawba (Main Stem), Randleman or Jordan Lake Watersheds)</t>
  </si>
  <si>
    <t>(Skimmer Basin, Tiered Skimmer Basin, Wattle with Polyacrylamide (PAM), etc.)</t>
  </si>
  <si>
    <t>Water Quality Checklist*</t>
  </si>
  <si>
    <t>See Basin and Checkdam Designer Spreadsheets on Soil &amp; Water Engineering Downloads Page</t>
  </si>
  <si>
    <t>See Matting Determination Spreadsheet on Soil &amp; Water Engineering Downloads Page</t>
  </si>
  <si>
    <t>See Erosion Control Quantities Spreadsheet on Soil &amp; Water Engineering Downloads Page</t>
  </si>
  <si>
    <t>* - For "YES" responses to any of these 5 questions, all jurisdictional streams on the project</t>
  </si>
  <si>
    <t>will need a 50-ft. Environmentally Sensitive Area (ESA) hatched on both sides of stream.</t>
  </si>
  <si>
    <t>(25-yr storm for HQW, Trout, Riparian Buffers, 303d for turbidity, or endangered species)</t>
  </si>
  <si>
    <t>B-4043</t>
  </si>
  <si>
    <t>BRC</t>
  </si>
  <si>
    <t>(North Carolina Water Quality classification of HQW, ORW, WS-I, WS-II, SA, PNA or CA)</t>
  </si>
  <si>
    <t>See 2014 North Carolina Final 303(d) List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</si>
</sst>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s>
  <fonts count="44">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u val="single"/>
      <sz val="18"/>
      <name val="Arial"/>
      <family val="2"/>
    </font>
    <font>
      <u val="single"/>
      <sz val="10"/>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wrapText="1"/>
    </xf>
    <xf numFmtId="0" fontId="0" fillId="0" borderId="20" xfId="0" applyFont="1" applyBorder="1" applyAlignment="1">
      <alignment horizontal="center"/>
    </xf>
    <xf numFmtId="0" fontId="2" fillId="0" borderId="14" xfId="0" applyFont="1" applyBorder="1" applyAlignment="1">
      <alignment horizontal="center" wrapText="1"/>
    </xf>
    <xf numFmtId="0" fontId="0" fillId="33" borderId="0" xfId="0" applyFill="1" applyAlignment="1">
      <alignment/>
    </xf>
    <xf numFmtId="0" fontId="2" fillId="33" borderId="21" xfId="0" applyFont="1" applyFill="1" applyBorder="1" applyAlignment="1">
      <alignment horizontal="center"/>
    </xf>
    <xf numFmtId="0" fontId="2" fillId="33" borderId="0" xfId="0" applyFont="1" applyFill="1" applyAlignment="1">
      <alignment horizontal="right"/>
    </xf>
    <xf numFmtId="0" fontId="3" fillId="33" borderId="0" xfId="0" applyFont="1" applyFill="1" applyAlignment="1">
      <alignment horizontal="center"/>
    </xf>
    <xf numFmtId="0" fontId="0" fillId="33" borderId="0" xfId="0" applyFill="1" applyAlignment="1">
      <alignment horizontal="right"/>
    </xf>
    <xf numFmtId="0" fontId="0" fillId="33" borderId="0" xfId="0" applyFill="1" applyAlignment="1">
      <alignment/>
    </xf>
    <xf numFmtId="0" fontId="0" fillId="33" borderId="0" xfId="0" applyFont="1" applyFill="1" applyAlignment="1">
      <alignment horizontal="right"/>
    </xf>
    <xf numFmtId="0" fontId="2" fillId="33" borderId="0" xfId="0" applyFont="1" applyFill="1" applyAlignment="1">
      <alignment/>
    </xf>
    <xf numFmtId="0" fontId="0" fillId="33" borderId="0" xfId="0" applyFill="1" applyAlignment="1">
      <alignment horizontal="center" vertical="top"/>
    </xf>
    <xf numFmtId="165" fontId="0" fillId="33" borderId="0" xfId="0" applyNumberFormat="1" applyFill="1" applyAlignment="1">
      <alignment horizontal="center" vertical="top"/>
    </xf>
    <xf numFmtId="0" fontId="0" fillId="33" borderId="0" xfId="0" applyFont="1" applyFill="1" applyAlignment="1">
      <alignment horizontal="center" vertical="top"/>
    </xf>
    <xf numFmtId="0" fontId="4" fillId="33" borderId="0" xfId="53" applyFill="1" applyAlignment="1" applyProtection="1">
      <alignment horizontal="right"/>
      <protection/>
    </xf>
    <xf numFmtId="0" fontId="4" fillId="33" borderId="0" xfId="53" applyFill="1" applyAlignment="1" applyProtection="1">
      <alignment/>
      <protection/>
    </xf>
    <xf numFmtId="0" fontId="0" fillId="33" borderId="0" xfId="0" applyFill="1" applyAlignment="1">
      <alignment/>
    </xf>
    <xf numFmtId="0" fontId="2" fillId="33" borderId="21" xfId="0" applyFont="1" applyFill="1" applyBorder="1" applyAlignment="1">
      <alignment horizontal="center"/>
    </xf>
    <xf numFmtId="0" fontId="2" fillId="33" borderId="0" xfId="0" applyFont="1" applyFill="1" applyAlignment="1">
      <alignment horizontal="right"/>
    </xf>
    <xf numFmtId="0" fontId="0" fillId="0" borderId="0" xfId="0" applyAlignment="1">
      <alignment/>
    </xf>
    <xf numFmtId="0" fontId="0" fillId="33" borderId="22" xfId="0" applyFont="1" applyFill="1" applyBorder="1" applyAlignment="1">
      <alignment horizontal="center" vertical="top"/>
    </xf>
    <xf numFmtId="0" fontId="0" fillId="33" borderId="22" xfId="0" applyFill="1" applyBorder="1" applyAlignment="1">
      <alignment horizontal="center" vertical="top"/>
    </xf>
    <xf numFmtId="14" fontId="0" fillId="33" borderId="22" xfId="0" applyNumberFormat="1" applyFill="1" applyBorder="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4" fillId="0" borderId="0" xfId="53" applyAlignment="1" applyProtection="1">
      <alignment/>
      <protection/>
    </xf>
    <xf numFmtId="0" fontId="6" fillId="33" borderId="0" xfId="0" applyFont="1" applyFill="1" applyAlignment="1">
      <alignment horizontal="center"/>
    </xf>
    <xf numFmtId="0" fontId="0" fillId="33" borderId="17" xfId="0" applyFill="1" applyBorder="1" applyAlignment="1">
      <alignment horizontal="center"/>
    </xf>
    <xf numFmtId="0" fontId="7" fillId="33" borderId="0" xfId="0" applyFont="1" applyFill="1" applyAlignment="1">
      <alignment/>
    </xf>
    <xf numFmtId="0" fontId="3" fillId="0" borderId="22" xfId="0" applyFont="1" applyBorder="1" applyAlignment="1">
      <alignment/>
    </xf>
    <xf numFmtId="0" fontId="0" fillId="0" borderId="2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border>
        <bottom style="thin"/>
      </border>
    </dxf>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2o.enr.state.nc.us/tmdl/documents/303d_Report.pdf" TargetMode="External" /><Relationship Id="rId2" Type="http://schemas.openxmlformats.org/officeDocument/2006/relationships/hyperlink" Target="http://www.ncdot.org/doh/operations/dp_chief_eng/roadside/soil_water/special_provisions/" TargetMode="External" /><Relationship Id="rId3" Type="http://schemas.openxmlformats.org/officeDocument/2006/relationships/hyperlink" Target="http://portal.ncdenr.org/c/document_library/get_file?uuid=28b97405-55da-4b21-aac3-f580ee810593&amp;groupId=38364" TargetMode="External" /><Relationship Id="rId4" Type="http://schemas.openxmlformats.org/officeDocument/2006/relationships/hyperlink" Target="http://www.ncdot.org/doh/operations/dp_chief_eng/roadside/soil_water/erosion_control/downloads.html" TargetMode="External" /><Relationship Id="rId5" Type="http://schemas.openxmlformats.org/officeDocument/2006/relationships/hyperlink" Target="http://www.ncdot.org/doh/operations/dp_chief_eng/roadside/soil_water/erosion_control/downloads.html" TargetMode="External" /><Relationship Id="rId6" Type="http://schemas.openxmlformats.org/officeDocument/2006/relationships/hyperlink" Target="http://www.ncdot.org/doh/operations/dp_chief_eng/roadside/soil_water/erosion_control/downloads.html" TargetMode="Externa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100"/>
  <sheetViews>
    <sheetView tabSelected="1" workbookViewId="0" topLeftCell="A1">
      <selection activeCell="A1" sqref="A1:J1"/>
    </sheetView>
  </sheetViews>
  <sheetFormatPr defaultColWidth="9.140625" defaultRowHeight="12.75"/>
  <cols>
    <col min="1" max="1" width="12.7109375" style="0" customWidth="1"/>
    <col min="2" max="9" width="10.7109375" style="0" customWidth="1"/>
    <col min="27" max="27" width="13.7109375" style="0" customWidth="1"/>
    <col min="28" max="28" width="7.7109375" style="0" customWidth="1"/>
    <col min="29" max="29" width="15.7109375" style="0" customWidth="1"/>
  </cols>
  <sheetData>
    <row r="1" spans="1:30" ht="23.25">
      <c r="A1" s="37" t="s">
        <v>141</v>
      </c>
      <c r="B1" s="35"/>
      <c r="C1" s="35"/>
      <c r="D1" s="35"/>
      <c r="E1" s="35"/>
      <c r="F1" s="35"/>
      <c r="G1" s="35"/>
      <c r="H1" s="35"/>
      <c r="I1" s="35"/>
      <c r="J1" s="35"/>
      <c r="AA1" s="5" t="s">
        <v>4</v>
      </c>
      <c r="AB1">
        <v>1</v>
      </c>
      <c r="AC1" t="s">
        <v>106</v>
      </c>
      <c r="AD1" t="s">
        <v>116</v>
      </c>
    </row>
    <row r="2" spans="1:31" ht="12.75">
      <c r="A2" s="14"/>
      <c r="B2" s="14"/>
      <c r="C2" s="14"/>
      <c r="D2" s="14"/>
      <c r="E2" s="14"/>
      <c r="F2" s="14"/>
      <c r="G2" s="14"/>
      <c r="H2" s="14"/>
      <c r="I2" s="14"/>
      <c r="J2" s="14"/>
      <c r="AA2" s="5" t="s">
        <v>5</v>
      </c>
      <c r="AB2">
        <v>2</v>
      </c>
      <c r="AC2" t="s">
        <v>107</v>
      </c>
      <c r="AD2" t="s">
        <v>117</v>
      </c>
      <c r="AE2" t="s">
        <v>121</v>
      </c>
    </row>
    <row r="3" spans="1:31" ht="15" customHeight="1" thickBot="1">
      <c r="A3" s="14"/>
      <c r="B3" s="32" t="s">
        <v>15</v>
      </c>
      <c r="C3" s="32"/>
      <c r="D3" s="14"/>
      <c r="E3" s="22">
        <v>13</v>
      </c>
      <c r="F3" s="14"/>
      <c r="G3" s="23">
        <v>39753</v>
      </c>
      <c r="H3" s="14"/>
      <c r="I3" s="24" t="s">
        <v>152</v>
      </c>
      <c r="J3" s="14"/>
      <c r="AA3" s="5" t="s">
        <v>6</v>
      </c>
      <c r="AB3">
        <v>3</v>
      </c>
      <c r="AC3" t="s">
        <v>21</v>
      </c>
      <c r="AD3" t="s">
        <v>118</v>
      </c>
      <c r="AE3" t="s">
        <v>122</v>
      </c>
    </row>
    <row r="4" spans="1:30" ht="12.75">
      <c r="A4" s="14"/>
      <c r="B4" s="28" t="s">
        <v>0</v>
      </c>
      <c r="C4" s="28"/>
      <c r="D4" s="14"/>
      <c r="E4" s="15" t="s">
        <v>1</v>
      </c>
      <c r="F4" s="14"/>
      <c r="G4" s="15" t="s">
        <v>140</v>
      </c>
      <c r="H4" s="14"/>
      <c r="I4" s="15" t="s">
        <v>2</v>
      </c>
      <c r="J4" s="14"/>
      <c r="AA4" s="5" t="s">
        <v>7</v>
      </c>
      <c r="AB4">
        <v>4</v>
      </c>
      <c r="AC4" t="s">
        <v>24</v>
      </c>
      <c r="AD4" t="s">
        <v>116</v>
      </c>
    </row>
    <row r="5" spans="1:30" ht="12.75">
      <c r="A5" s="14"/>
      <c r="B5" s="14"/>
      <c r="C5" s="14"/>
      <c r="D5" s="14"/>
      <c r="E5" s="14"/>
      <c r="F5" s="14"/>
      <c r="G5" s="14"/>
      <c r="H5" s="14"/>
      <c r="I5" s="14"/>
      <c r="J5" s="14"/>
      <c r="AA5" s="5" t="s">
        <v>8</v>
      </c>
      <c r="AB5">
        <v>5</v>
      </c>
      <c r="AC5" t="s">
        <v>108</v>
      </c>
      <c r="AD5" t="s">
        <v>117</v>
      </c>
    </row>
    <row r="6" spans="1:30" ht="15" customHeight="1">
      <c r="A6" s="14"/>
      <c r="B6" s="29" t="s">
        <v>134</v>
      </c>
      <c r="C6" s="29"/>
      <c r="D6" s="38" t="s">
        <v>21</v>
      </c>
      <c r="E6" s="38"/>
      <c r="F6" s="38"/>
      <c r="G6" s="38"/>
      <c r="H6" s="38"/>
      <c r="I6" s="38"/>
      <c r="J6" s="14"/>
      <c r="AA6" s="5" t="s">
        <v>9</v>
      </c>
      <c r="AB6">
        <v>6</v>
      </c>
      <c r="AC6" t="s">
        <v>109</v>
      </c>
      <c r="AD6" t="s">
        <v>130</v>
      </c>
    </row>
    <row r="7" spans="1:29" ht="12.75" customHeight="1">
      <c r="A7" s="14"/>
      <c r="B7" s="16"/>
      <c r="C7" s="16"/>
      <c r="D7" s="14"/>
      <c r="E7" s="14"/>
      <c r="F7" s="14"/>
      <c r="G7" s="14"/>
      <c r="H7" s="14"/>
      <c r="I7" s="14"/>
      <c r="J7" s="14"/>
      <c r="Y7" s="5"/>
      <c r="AA7" s="5" t="s">
        <v>10</v>
      </c>
      <c r="AB7">
        <v>7</v>
      </c>
      <c r="AC7" t="s">
        <v>110</v>
      </c>
    </row>
    <row r="8" spans="1:29" ht="15.75" customHeight="1">
      <c r="A8" s="14"/>
      <c r="B8" s="14"/>
      <c r="C8" s="14"/>
      <c r="D8" s="17" t="s">
        <v>3</v>
      </c>
      <c r="E8" s="34" t="s">
        <v>145</v>
      </c>
      <c r="F8" s="34"/>
      <c r="G8" s="34"/>
      <c r="H8" s="14"/>
      <c r="I8" s="14"/>
      <c r="J8" s="14"/>
      <c r="AA8" s="5" t="s">
        <v>11</v>
      </c>
      <c r="AB8">
        <v>8</v>
      </c>
      <c r="AC8" t="s">
        <v>111</v>
      </c>
    </row>
    <row r="9" spans="1:29" ht="15.75" customHeight="1">
      <c r="A9" s="29" t="str">
        <f>IF(I9&lt;&gt;1,"Are any streams on the project classified as High Quality Water (HQW) or Critical Area (CA)?","Are any streams on the project classified as High Quality Water (HQW) or Critical Area (CA)")</f>
        <v>Are any streams on the project classified as High Quality Water (HQW) or Critical Area (CA)?</v>
      </c>
      <c r="B9" s="30"/>
      <c r="C9" s="30"/>
      <c r="D9" s="30"/>
      <c r="E9" s="30"/>
      <c r="F9" s="30"/>
      <c r="G9" s="30"/>
      <c r="H9" s="30"/>
      <c r="I9" s="14">
        <v>2</v>
      </c>
      <c r="J9" s="14"/>
      <c r="AA9" s="5" t="s">
        <v>12</v>
      </c>
      <c r="AB9">
        <v>9</v>
      </c>
      <c r="AC9" t="s">
        <v>104</v>
      </c>
    </row>
    <row r="10" spans="1:29" ht="13.5" customHeight="1">
      <c r="A10" s="14"/>
      <c r="C10" s="14"/>
      <c r="D10" s="14"/>
      <c r="E10" s="14"/>
      <c r="F10" s="14"/>
      <c r="G10" s="14"/>
      <c r="H10" s="20" t="s">
        <v>154</v>
      </c>
      <c r="I10" s="14"/>
      <c r="J10" s="14"/>
      <c r="AA10" s="5" t="s">
        <v>13</v>
      </c>
      <c r="AB10">
        <v>10</v>
      </c>
      <c r="AC10" t="s">
        <v>112</v>
      </c>
    </row>
    <row r="11" spans="1:29" ht="15.75" customHeight="1">
      <c r="A11" s="14"/>
      <c r="B11" s="14"/>
      <c r="C11" s="14"/>
      <c r="D11" s="14"/>
      <c r="E11" s="14"/>
      <c r="F11" s="14"/>
      <c r="G11" s="14"/>
      <c r="H11" s="16" t="str">
        <f>IF(I11&lt;&gt;1,"Are there any Trout streams on the project?","Are there any Trout streams on the project")</f>
        <v>Are there any Trout streams on the project?</v>
      </c>
      <c r="I11" s="14">
        <v>3</v>
      </c>
      <c r="J11" s="14"/>
      <c r="AA11" s="5" t="s">
        <v>14</v>
      </c>
      <c r="AB11">
        <v>11</v>
      </c>
      <c r="AC11" t="s">
        <v>73</v>
      </c>
    </row>
    <row r="12" spans="1:29" ht="13.5" customHeight="1">
      <c r="A12" s="14"/>
      <c r="B12" s="14"/>
      <c r="C12" s="14"/>
      <c r="D12" s="14"/>
      <c r="E12" s="14"/>
      <c r="F12" s="14"/>
      <c r="G12" s="14"/>
      <c r="H12" s="18" t="s">
        <v>119</v>
      </c>
      <c r="I12" s="14"/>
      <c r="J12" s="14"/>
      <c r="AA12" s="5" t="s">
        <v>15</v>
      </c>
      <c r="AB12">
        <v>12</v>
      </c>
      <c r="AC12" t="s">
        <v>113</v>
      </c>
    </row>
    <row r="13" spans="1:29" ht="15.75" customHeight="1">
      <c r="A13" s="14"/>
      <c r="B13" s="14"/>
      <c r="C13" s="14"/>
      <c r="D13" s="14"/>
      <c r="E13" s="14"/>
      <c r="F13" s="14"/>
      <c r="G13" s="14"/>
      <c r="H13" s="16" t="str">
        <f>IF(I13&lt;&gt;1,"Are there streams/rivers with Riparian Buffer Rules on the project?","Are there streams/rivers with Riparian Buffer Rules on the project")</f>
        <v>Are there streams/rivers with Riparian Buffer Rules on the project?</v>
      </c>
      <c r="I13" s="14">
        <v>3</v>
      </c>
      <c r="J13" s="14"/>
      <c r="AA13" s="5" t="s">
        <v>16</v>
      </c>
      <c r="AB13">
        <v>13</v>
      </c>
      <c r="AC13" t="s">
        <v>114</v>
      </c>
    </row>
    <row r="14" spans="1:29" ht="13.5" customHeight="1">
      <c r="A14" s="14"/>
      <c r="B14" s="14"/>
      <c r="C14" s="14"/>
      <c r="D14" s="14"/>
      <c r="E14" s="14"/>
      <c r="F14" s="14"/>
      <c r="G14" s="14"/>
      <c r="H14" s="18" t="s">
        <v>143</v>
      </c>
      <c r="I14" s="14"/>
      <c r="J14" s="14"/>
      <c r="AA14" s="5" t="s">
        <v>17</v>
      </c>
      <c r="AB14">
        <v>14</v>
      </c>
      <c r="AC14" t="s">
        <v>105</v>
      </c>
    </row>
    <row r="15" spans="1:29" ht="15.75" customHeight="1">
      <c r="A15" s="14"/>
      <c r="B15" s="14"/>
      <c r="C15" s="14"/>
      <c r="D15" s="14"/>
      <c r="E15" s="14"/>
      <c r="F15" s="14"/>
      <c r="G15" s="14"/>
      <c r="H15" s="16" t="str">
        <f>IF(I15&lt;&gt;1,"Are impacted streams on the 2014 Final 303(d) list for Turbidity impairment?","Are impacted streams on the 2014 Final 303(d) list for Turbidity impairment")</f>
        <v>Are impacted streams on the 2014 Final 303(d) list for Turbidity impairment?</v>
      </c>
      <c r="I15" s="14">
        <v>3</v>
      </c>
      <c r="J15" s="14"/>
      <c r="AA15" s="5" t="s">
        <v>18</v>
      </c>
      <c r="AC15" t="s">
        <v>98</v>
      </c>
    </row>
    <row r="16" spans="1:29" ht="13.5" customHeight="1">
      <c r="A16" s="14"/>
      <c r="B16" s="14"/>
      <c r="C16" s="25" t="s">
        <v>155</v>
      </c>
      <c r="D16" s="26"/>
      <c r="E16" s="26"/>
      <c r="F16" s="26"/>
      <c r="G16" s="26"/>
      <c r="H16" s="26"/>
      <c r="I16" s="14"/>
      <c r="J16" s="14"/>
      <c r="AA16" s="5" t="s">
        <v>19</v>
      </c>
      <c r="AC16" t="s">
        <v>115</v>
      </c>
    </row>
    <row r="17" spans="1:29" ht="15.75" customHeight="1">
      <c r="A17" s="14"/>
      <c r="B17" s="14"/>
      <c r="C17" s="14"/>
      <c r="D17" s="14"/>
      <c r="E17" s="14"/>
      <c r="F17" s="14"/>
      <c r="G17" s="14"/>
      <c r="H17" s="16" t="str">
        <f>IF(I17&lt;&gt;1,"Are there endangered species sensitive to sediment present?","Are there endangered species sensitive to sediment present")</f>
        <v>Are there endangered species sensitive to sediment present?</v>
      </c>
      <c r="I17" s="14">
        <v>3</v>
      </c>
      <c r="J17" s="14"/>
      <c r="AA17" s="5" t="s">
        <v>20</v>
      </c>
      <c r="AC17" t="s">
        <v>102</v>
      </c>
    </row>
    <row r="18" spans="1:27" ht="13.5" customHeight="1">
      <c r="A18" s="14"/>
      <c r="B18" s="14"/>
      <c r="C18" s="14"/>
      <c r="D18" s="14"/>
      <c r="E18" s="14"/>
      <c r="F18" s="14"/>
      <c r="G18" s="14"/>
      <c r="H18" s="18" t="s">
        <v>120</v>
      </c>
      <c r="I18" s="14"/>
      <c r="J18" s="14"/>
      <c r="AA18" s="5" t="s">
        <v>21</v>
      </c>
    </row>
    <row r="19" spans="1:27" ht="13.5" customHeight="1">
      <c r="A19" s="14" t="s">
        <v>149</v>
      </c>
      <c r="B19" s="14"/>
      <c r="C19" s="14"/>
      <c r="D19" s="14"/>
      <c r="E19" s="14"/>
      <c r="F19" s="14"/>
      <c r="G19" s="14"/>
      <c r="H19" s="18"/>
      <c r="I19" s="14"/>
      <c r="J19" s="14"/>
      <c r="AA19" s="5" t="s">
        <v>22</v>
      </c>
    </row>
    <row r="20" spans="1:27" ht="12.75" customHeight="1">
      <c r="A20" s="14" t="s">
        <v>150</v>
      </c>
      <c r="B20" s="14"/>
      <c r="C20" s="14"/>
      <c r="D20" s="14"/>
      <c r="E20" s="14"/>
      <c r="F20" s="14"/>
      <c r="G20" s="14"/>
      <c r="H20" s="14"/>
      <c r="I20" s="14"/>
      <c r="J20" s="14"/>
      <c r="AA20" s="5" t="s">
        <v>23</v>
      </c>
    </row>
    <row r="21" spans="1:27" ht="13.5" customHeight="1">
      <c r="A21" s="14"/>
      <c r="B21" s="14"/>
      <c r="C21" s="14"/>
      <c r="D21" s="14"/>
      <c r="E21" s="14"/>
      <c r="F21" s="14"/>
      <c r="G21" s="14"/>
      <c r="H21" s="14"/>
      <c r="I21" s="14"/>
      <c r="J21" s="14"/>
      <c r="AA21" s="5" t="s">
        <v>24</v>
      </c>
    </row>
    <row r="22" spans="1:27" ht="15.75" customHeight="1">
      <c r="A22" s="14"/>
      <c r="B22" s="14"/>
      <c r="C22" s="14"/>
      <c r="D22" s="34" t="s">
        <v>136</v>
      </c>
      <c r="E22" s="34"/>
      <c r="F22" s="34"/>
      <c r="G22" s="34"/>
      <c r="H22" s="34"/>
      <c r="I22" s="14"/>
      <c r="J22" s="14"/>
      <c r="AA22" s="5" t="s">
        <v>25</v>
      </c>
    </row>
    <row r="23" spans="1:27" ht="15.75" customHeight="1">
      <c r="A23" s="14"/>
      <c r="B23" s="14"/>
      <c r="C23" s="14"/>
      <c r="D23" s="14"/>
      <c r="E23" s="14"/>
      <c r="F23" s="14"/>
      <c r="G23" s="14"/>
      <c r="H23" s="16" t="s">
        <v>123</v>
      </c>
      <c r="I23" s="14">
        <v>3</v>
      </c>
      <c r="J23" s="14"/>
      <c r="AA23" s="5" t="s">
        <v>26</v>
      </c>
    </row>
    <row r="24" spans="1:27" ht="13.5" customHeight="1">
      <c r="A24" s="14"/>
      <c r="B24" s="14"/>
      <c r="C24" s="14"/>
      <c r="D24" s="14"/>
      <c r="E24" s="14"/>
      <c r="F24" s="14"/>
      <c r="G24" s="14"/>
      <c r="H24" s="18" t="s">
        <v>151</v>
      </c>
      <c r="I24" s="14"/>
      <c r="J24" s="14"/>
      <c r="AA24" s="5" t="s">
        <v>27</v>
      </c>
    </row>
    <row r="25" spans="1:27" ht="15.75" customHeight="1">
      <c r="A25" s="14"/>
      <c r="B25" s="14"/>
      <c r="C25" s="14"/>
      <c r="D25" s="14"/>
      <c r="E25" s="14"/>
      <c r="F25" s="14"/>
      <c r="G25" s="14"/>
      <c r="H25" s="16" t="str">
        <f>IF(I25&lt;&gt;1,"Design calculations for sediment basins and checkdams included in Submittal?","Design calculations for sediment basins and checkdams included in Submittal")</f>
        <v>Design calculations for sediment basins and checkdams included in Submittal?</v>
      </c>
      <c r="I25" s="14">
        <v>2</v>
      </c>
      <c r="J25" s="14"/>
      <c r="AA25" s="5" t="s">
        <v>28</v>
      </c>
    </row>
    <row r="26" spans="1:27" ht="13.5" customHeight="1">
      <c r="A26" s="25" t="s">
        <v>146</v>
      </c>
      <c r="B26" s="36"/>
      <c r="C26" s="36"/>
      <c r="D26" s="36"/>
      <c r="E26" s="36"/>
      <c r="F26" s="36"/>
      <c r="G26" s="36"/>
      <c r="H26" s="36"/>
      <c r="I26" s="14"/>
      <c r="J26" s="14"/>
      <c r="AA26" s="5" t="s">
        <v>29</v>
      </c>
    </row>
    <row r="27" spans="1:27" ht="15.75" customHeight="1">
      <c r="A27" s="14"/>
      <c r="B27" s="14"/>
      <c r="C27" s="14"/>
      <c r="D27" s="14"/>
      <c r="E27" s="14"/>
      <c r="F27" s="14"/>
      <c r="G27" s="14"/>
      <c r="H27" s="16" t="str">
        <f>IF(I27&lt;&gt;"?","Environmentally Sensitive Area (ESA) applied to streams and rivers?","Environmentally Sensitive Area (ESA) applied to streams and rivers")</f>
        <v>Environmentally Sensitive Area (ESA) applied to streams and rivers?</v>
      </c>
      <c r="I27" s="14" t="str">
        <f>IF(OR(I9=2,I11=2,I13=2,I15=2,I17=2,I23=3),"YES",IF(AND(I9=3,I11=3,I13=3,I15=3,I17=3,I23=2),"NO","?"))</f>
        <v>YES</v>
      </c>
      <c r="J27" s="14"/>
      <c r="AA27" s="5" t="s">
        <v>30</v>
      </c>
    </row>
    <row r="28" spans="1:27" ht="13.5" customHeight="1">
      <c r="A28" s="14"/>
      <c r="B28" s="14"/>
      <c r="C28" s="14"/>
      <c r="D28" s="14"/>
      <c r="E28" s="14"/>
      <c r="F28" s="14"/>
      <c r="G28" s="14"/>
      <c r="H28" s="18" t="s">
        <v>142</v>
      </c>
      <c r="I28" s="14"/>
      <c r="J28" s="14"/>
      <c r="AA28" s="5" t="s">
        <v>31</v>
      </c>
    </row>
    <row r="29" spans="1:27" ht="15.75" customHeight="1">
      <c r="A29" s="14"/>
      <c r="B29" s="14"/>
      <c r="C29" s="14"/>
      <c r="D29" s="14"/>
      <c r="E29" s="14"/>
      <c r="F29" s="14"/>
      <c r="G29" s="14"/>
      <c r="H29" s="16" t="str">
        <f>IF(I29&lt;&gt;1,"Ditchline Matting spreadsheet and summary sheet included in Submittal?","Ditchline Matting spreadsheet and summary sheet included in Submittal")</f>
        <v>Ditchline Matting spreadsheet and summary sheet included in Submittal?</v>
      </c>
      <c r="I29" s="14">
        <v>2</v>
      </c>
      <c r="J29" s="14"/>
      <c r="AA29" s="5" t="s">
        <v>32</v>
      </c>
    </row>
    <row r="30" spans="1:27" ht="13.5" customHeight="1">
      <c r="A30" s="25" t="s">
        <v>147</v>
      </c>
      <c r="B30" s="36"/>
      <c r="C30" s="36"/>
      <c r="D30" s="36"/>
      <c r="E30" s="36"/>
      <c r="F30" s="36"/>
      <c r="G30" s="36"/>
      <c r="H30" s="36"/>
      <c r="I30" s="14"/>
      <c r="J30" s="14"/>
      <c r="AA30" s="5" t="s">
        <v>33</v>
      </c>
    </row>
    <row r="31" spans="1:27" ht="15" customHeight="1">
      <c r="A31" s="14"/>
      <c r="B31" s="14"/>
      <c r="C31" s="14"/>
      <c r="D31" s="14"/>
      <c r="E31" s="14"/>
      <c r="F31" s="14"/>
      <c r="G31" s="14"/>
      <c r="H31" s="16" t="str">
        <f>IF(I31&lt;&gt;1,"Appropriate erosion control detail sheets included in Submittal?","Appropriate erosion control detail sheets included in Submittal")</f>
        <v>Appropriate erosion control detail sheets included in Submittal?</v>
      </c>
      <c r="I31" s="14">
        <v>2</v>
      </c>
      <c r="J31" s="14"/>
      <c r="AA31" s="5" t="s">
        <v>34</v>
      </c>
    </row>
    <row r="32" spans="1:27" ht="13.5" customHeight="1">
      <c r="A32" s="14"/>
      <c r="B32" s="14"/>
      <c r="C32" s="14"/>
      <c r="D32" s="14"/>
      <c r="E32" s="14"/>
      <c r="F32" s="14"/>
      <c r="G32" s="14"/>
      <c r="H32" s="20" t="s">
        <v>144</v>
      </c>
      <c r="I32" s="14"/>
      <c r="J32" s="14"/>
      <c r="AA32" s="5" t="s">
        <v>35</v>
      </c>
    </row>
    <row r="33" spans="1:27" ht="15" customHeight="1">
      <c r="A33" s="14"/>
      <c r="B33" s="14"/>
      <c r="C33" s="14"/>
      <c r="D33" s="14"/>
      <c r="E33" s="14"/>
      <c r="F33" s="14"/>
      <c r="G33" s="14"/>
      <c r="H33" s="16" t="str">
        <f>IF(I33&lt;&gt;1,"Clearing &amp; Grubbing Erosion Control design included?","Clearing &amp; Grubbing Erosion Control design included")</f>
        <v>Clearing &amp; Grubbing Erosion Control design included?</v>
      </c>
      <c r="I33" s="14">
        <v>2</v>
      </c>
      <c r="J33" s="14"/>
      <c r="AA33" s="5" t="s">
        <v>36</v>
      </c>
    </row>
    <row r="34" spans="1:27" ht="15" customHeight="1">
      <c r="A34" s="14"/>
      <c r="B34" s="14"/>
      <c r="C34" s="14"/>
      <c r="D34" s="14"/>
      <c r="E34" s="14"/>
      <c r="F34" s="14"/>
      <c r="G34" s="14"/>
      <c r="H34" s="16" t="str">
        <f>IF(I34&lt;&gt;1,"Stabilization Guidelines Sheet included?","Stabilization Guidelines Sheet included")</f>
        <v>Stabilization Guidelines Sheet included?</v>
      </c>
      <c r="I34" s="14">
        <v>2</v>
      </c>
      <c r="J34" s="14"/>
      <c r="AA34" s="5" t="s">
        <v>37</v>
      </c>
    </row>
    <row r="35" spans="1:27" ht="12.75" customHeight="1">
      <c r="A35" s="14"/>
      <c r="B35" s="14"/>
      <c r="C35" s="14"/>
      <c r="D35" s="14"/>
      <c r="E35" s="14"/>
      <c r="F35" s="14"/>
      <c r="G35" s="14"/>
      <c r="H35" s="16"/>
      <c r="I35" s="14"/>
      <c r="J35" s="14"/>
      <c r="AA35" s="5" t="s">
        <v>38</v>
      </c>
    </row>
    <row r="36" spans="1:27" ht="15.75" customHeight="1">
      <c r="A36" s="14"/>
      <c r="B36" s="14"/>
      <c r="C36" s="14"/>
      <c r="D36" s="34" t="s">
        <v>131</v>
      </c>
      <c r="E36" s="39"/>
      <c r="F36" s="39"/>
      <c r="G36" s="39"/>
      <c r="H36" s="39"/>
      <c r="I36" s="14"/>
      <c r="J36" s="14"/>
      <c r="AA36" s="5" t="s">
        <v>39</v>
      </c>
    </row>
    <row r="37" spans="1:27" ht="15.75" customHeight="1">
      <c r="A37" s="14"/>
      <c r="B37" s="14"/>
      <c r="C37" s="14"/>
      <c r="D37" s="14"/>
      <c r="E37" s="17"/>
      <c r="F37" s="19"/>
      <c r="G37" s="19"/>
      <c r="H37" s="16" t="str">
        <f>IF(I37&lt;&gt;1,"TIP No. and/or WBS Element on Erosion Control Title Sheet?","TIP No. and/or WBS Element on Erosion Control Title Sheet")</f>
        <v>TIP No. and/or WBS Element on Erosion Control Title Sheet?</v>
      </c>
      <c r="I37" s="14">
        <v>2</v>
      </c>
      <c r="J37" s="14"/>
      <c r="AA37" s="5" t="s">
        <v>40</v>
      </c>
    </row>
    <row r="38" spans="1:27" ht="15" customHeight="1">
      <c r="A38" s="14"/>
      <c r="B38" s="21" t="s">
        <v>133</v>
      </c>
      <c r="C38" s="14"/>
      <c r="D38" s="14"/>
      <c r="E38" s="14"/>
      <c r="F38" s="14"/>
      <c r="G38" s="14"/>
      <c r="H38" s="14"/>
      <c r="I38" s="14" t="s">
        <v>3</v>
      </c>
      <c r="J38" s="14"/>
      <c r="AA38" s="5" t="s">
        <v>41</v>
      </c>
    </row>
    <row r="39" spans="1:27" ht="15" customHeight="1">
      <c r="A39" s="14"/>
      <c r="B39" s="27" t="str">
        <f>IF(I33=2,"-Clearing &amp; Grubbing Note","")</f>
        <v>-Clearing &amp; Grubbing Note</v>
      </c>
      <c r="C39" s="27"/>
      <c r="D39" s="27"/>
      <c r="E39" s="14"/>
      <c r="F39" s="14"/>
      <c r="G39" s="14"/>
      <c r="H39" s="14"/>
      <c r="I39" s="14"/>
      <c r="J39" s="14"/>
      <c r="AA39" s="5" t="s">
        <v>42</v>
      </c>
    </row>
    <row r="40" spans="1:27" ht="15" customHeight="1">
      <c r="A40" s="14"/>
      <c r="B40" s="27" t="str">
        <f>IF(OR(D6="Neuse",D6="Tar-Pamlico",I9=2,I11=2,I13=2,I15=2,I17=2,I23=3,I27=2),"-Design Standards in Sensitive Watersheds Note","")</f>
        <v>-Design Standards in Sensitive Watersheds Note</v>
      </c>
      <c r="C40" s="27"/>
      <c r="D40" s="27"/>
      <c r="E40" s="27"/>
      <c r="F40" s="27"/>
      <c r="G40" s="19"/>
      <c r="H40" s="14"/>
      <c r="I40" s="14"/>
      <c r="J40" s="14"/>
      <c r="AA40" s="5" t="s">
        <v>43</v>
      </c>
    </row>
    <row r="41" spans="1:27" ht="15" customHeight="1">
      <c r="A41" s="14"/>
      <c r="B41" s="27" t="str">
        <f>IF(I9=2,"-High Quality Water(s) Note","")</f>
        <v>-High Quality Water(s) Note</v>
      </c>
      <c r="C41" s="27"/>
      <c r="D41" s="27"/>
      <c r="E41" s="19"/>
      <c r="F41" s="19"/>
      <c r="G41" s="14"/>
      <c r="H41" s="14"/>
      <c r="I41" s="14"/>
      <c r="J41" s="14"/>
      <c r="AA41" s="5" t="s">
        <v>44</v>
      </c>
    </row>
    <row r="42" spans="1:27" ht="15" customHeight="1">
      <c r="A42" s="14"/>
      <c r="B42" s="27" t="str">
        <f>IF(OR(D6="Neuse",D6="Tar-Pamlico",I9=2,I11=2,I13=2,I15=2,I17=2,I23=3,I27="YES"),"-Environmentally Sensitive Area(s) Note","")</f>
        <v>-Environmentally Sensitive Area(s) Note</v>
      </c>
      <c r="C42" s="27"/>
      <c r="D42" s="27"/>
      <c r="E42" s="27"/>
      <c r="F42" s="27"/>
      <c r="G42" s="14"/>
      <c r="H42" s="14"/>
      <c r="I42" s="14"/>
      <c r="J42" s="14"/>
      <c r="AA42" s="5" t="s">
        <v>45</v>
      </c>
    </row>
    <row r="43" spans="1:27" ht="15" customHeight="1">
      <c r="A43" s="14"/>
      <c r="B43" s="19">
        <f>IF(I15=2,"-303(d) Note","")</f>
      </c>
      <c r="C43" s="19"/>
      <c r="D43" s="19"/>
      <c r="E43" s="19"/>
      <c r="F43" s="19"/>
      <c r="G43" s="14"/>
      <c r="H43" s="14"/>
      <c r="I43" s="14"/>
      <c r="J43" s="14"/>
      <c r="AA43" s="5" t="s">
        <v>46</v>
      </c>
    </row>
    <row r="44" spans="1:27" ht="15" customHeight="1">
      <c r="A44" s="14"/>
      <c r="B44" s="14"/>
      <c r="C44" s="14"/>
      <c r="D44" s="14"/>
      <c r="E44" s="14"/>
      <c r="F44" s="14"/>
      <c r="G44" s="14"/>
      <c r="H44" s="16" t="str">
        <f>IF(I44&lt;&gt;1,"Engineer's name with Level IIIA Certification No. on Erosion Control Title Sheet?","Engineer's name with Level IIIA Certification No. on Erosion Control Title Sheet")</f>
        <v>Engineer's name with Level IIIA Certification No. on Erosion Control Title Sheet?</v>
      </c>
      <c r="I44" s="14">
        <v>2</v>
      </c>
      <c r="J44" s="14"/>
      <c r="AA44" s="5" t="s">
        <v>47</v>
      </c>
    </row>
    <row r="45" spans="1:27" ht="13.5" customHeight="1">
      <c r="A45" s="14"/>
      <c r="B45" s="14"/>
      <c r="C45" s="14"/>
      <c r="D45" s="14"/>
      <c r="E45" s="14"/>
      <c r="F45" s="14"/>
      <c r="G45" s="14"/>
      <c r="H45" s="16" t="s">
        <v>3</v>
      </c>
      <c r="I45" s="14" t="s">
        <v>3</v>
      </c>
      <c r="J45" s="14"/>
      <c r="AA45" s="5" t="s">
        <v>48</v>
      </c>
    </row>
    <row r="46" spans="1:27" ht="15.75" customHeight="1">
      <c r="A46" s="14"/>
      <c r="B46" s="34" t="s">
        <v>132</v>
      </c>
      <c r="C46" s="35"/>
      <c r="D46" s="35"/>
      <c r="E46" s="35"/>
      <c r="F46" s="35"/>
      <c r="G46" s="35"/>
      <c r="H46" s="35"/>
      <c r="I46" s="14"/>
      <c r="J46" s="14"/>
      <c r="AA46" s="5" t="s">
        <v>49</v>
      </c>
    </row>
    <row r="47" spans="1:27" ht="12.75">
      <c r="A47" s="14"/>
      <c r="B47" s="14"/>
      <c r="C47" s="14"/>
      <c r="D47" s="14"/>
      <c r="E47" s="14"/>
      <c r="F47" s="14"/>
      <c r="G47" s="14"/>
      <c r="H47" s="16" t="str">
        <f>IF(I47&lt;&gt;1,"Appropriate Erosion Control Special Provisions included in Submittal?","Appropriate Erosion Control Special Provisions included in Submittal")</f>
        <v>Appropriate Erosion Control Special Provisions included in Submittal?</v>
      </c>
      <c r="I47" s="14">
        <v>2</v>
      </c>
      <c r="J47" s="14"/>
      <c r="AA47" s="5" t="s">
        <v>50</v>
      </c>
    </row>
    <row r="48" spans="1:27" ht="15.75" customHeight="1">
      <c r="A48" s="14"/>
      <c r="B48" s="25" t="s">
        <v>137</v>
      </c>
      <c r="C48" s="25"/>
      <c r="D48" s="25"/>
      <c r="E48" s="25"/>
      <c r="F48" s="25"/>
      <c r="G48" s="25"/>
      <c r="H48" s="25"/>
      <c r="I48" s="14"/>
      <c r="J48" s="14"/>
      <c r="AA48" s="5" t="s">
        <v>51</v>
      </c>
    </row>
    <row r="49" spans="1:27" ht="15.75" customHeight="1">
      <c r="A49" s="14"/>
      <c r="B49" s="14"/>
      <c r="C49" s="14"/>
      <c r="D49" s="14"/>
      <c r="E49" s="14"/>
      <c r="F49" s="14"/>
      <c r="G49" s="14"/>
      <c r="H49" s="16" t="str">
        <f>IF(I49&lt;&gt;1,"Erosion Control Quantities included in Submittal?","Erosion Control Quantities included in Submittal")</f>
        <v>Erosion Control Quantities included in Submittal?</v>
      </c>
      <c r="I49" s="14">
        <v>2</v>
      </c>
      <c r="J49" s="14"/>
      <c r="AA49" s="5" t="s">
        <v>52</v>
      </c>
    </row>
    <row r="50" spans="1:27" ht="13.5" customHeight="1">
      <c r="A50" s="25" t="s">
        <v>148</v>
      </c>
      <c r="B50" s="36"/>
      <c r="C50" s="36"/>
      <c r="D50" s="36"/>
      <c r="E50" s="36"/>
      <c r="F50" s="36"/>
      <c r="G50" s="36"/>
      <c r="H50" s="36"/>
      <c r="I50" s="14"/>
      <c r="J50" s="14"/>
      <c r="AA50" s="5" t="s">
        <v>53</v>
      </c>
    </row>
    <row r="51" spans="1:27" ht="15.75" customHeight="1">
      <c r="A51" s="14"/>
      <c r="B51" s="14"/>
      <c r="C51" s="14"/>
      <c r="D51" s="14"/>
      <c r="E51" s="14"/>
      <c r="F51" s="14"/>
      <c r="G51" s="14"/>
      <c r="H51" s="14"/>
      <c r="I51" s="14"/>
      <c r="J51" s="14"/>
      <c r="AA51" s="5" t="s">
        <v>54</v>
      </c>
    </row>
    <row r="52" spans="1:27" ht="13.5" thickBot="1">
      <c r="A52" s="14"/>
      <c r="B52" s="16" t="s">
        <v>138</v>
      </c>
      <c r="C52" s="31" t="s">
        <v>153</v>
      </c>
      <c r="D52" s="32"/>
      <c r="E52" s="32"/>
      <c r="F52" s="14"/>
      <c r="G52" s="16" t="s">
        <v>139</v>
      </c>
      <c r="H52" s="33">
        <v>39644</v>
      </c>
      <c r="I52" s="32"/>
      <c r="J52" s="14"/>
      <c r="AA52" s="5" t="s">
        <v>55</v>
      </c>
    </row>
    <row r="53" ht="15" customHeight="1">
      <c r="AA53" s="5" t="s">
        <v>56</v>
      </c>
    </row>
    <row r="54" ht="12.75">
      <c r="AA54" s="5" t="s">
        <v>57</v>
      </c>
    </row>
    <row r="55" ht="12.75">
      <c r="AA55" s="5" t="s">
        <v>58</v>
      </c>
    </row>
    <row r="56" ht="12.75">
      <c r="AA56" s="5" t="s">
        <v>59</v>
      </c>
    </row>
    <row r="57" ht="12.75">
      <c r="AA57" s="5" t="s">
        <v>60</v>
      </c>
    </row>
    <row r="58" ht="12.75">
      <c r="AA58" s="5" t="s">
        <v>61</v>
      </c>
    </row>
    <row r="59" ht="12.75">
      <c r="AA59" s="5" t="s">
        <v>62</v>
      </c>
    </row>
    <row r="60" ht="12.75">
      <c r="AA60" s="5" t="s">
        <v>63</v>
      </c>
    </row>
    <row r="61" ht="12.75">
      <c r="AA61" s="5" t="s">
        <v>64</v>
      </c>
    </row>
    <row r="62" ht="12.75">
      <c r="AA62" s="5" t="s">
        <v>65</v>
      </c>
    </row>
    <row r="63" ht="12.75">
      <c r="AA63" s="5" t="s">
        <v>66</v>
      </c>
    </row>
    <row r="64" ht="12.75">
      <c r="AA64" s="5" t="s">
        <v>67</v>
      </c>
    </row>
    <row r="65" ht="12.75">
      <c r="AA65" s="5" t="s">
        <v>68</v>
      </c>
    </row>
    <row r="66" ht="12.75">
      <c r="AA66" s="5" t="s">
        <v>69</v>
      </c>
    </row>
    <row r="67" ht="12.75">
      <c r="AA67" s="5" t="s">
        <v>70</v>
      </c>
    </row>
    <row r="68" ht="12.75">
      <c r="AA68" s="5" t="s">
        <v>71</v>
      </c>
    </row>
    <row r="69" ht="12.75">
      <c r="AA69" s="5" t="s">
        <v>72</v>
      </c>
    </row>
    <row r="70" ht="12.75">
      <c r="AA70" s="5" t="s">
        <v>73</v>
      </c>
    </row>
    <row r="71" ht="12.75">
      <c r="AA71" s="5" t="s">
        <v>74</v>
      </c>
    </row>
    <row r="72" ht="12.75">
      <c r="AA72" s="5" t="s">
        <v>75</v>
      </c>
    </row>
    <row r="73" ht="12.75">
      <c r="AA73" s="5" t="s">
        <v>76</v>
      </c>
    </row>
    <row r="74" ht="12.75">
      <c r="AA74" s="5" t="s">
        <v>77</v>
      </c>
    </row>
    <row r="75" ht="12.75">
      <c r="AA75" s="5" t="s">
        <v>78</v>
      </c>
    </row>
    <row r="76" ht="12.75">
      <c r="AA76" s="5" t="s">
        <v>79</v>
      </c>
    </row>
    <row r="77" ht="12.75">
      <c r="AA77" s="5" t="s">
        <v>80</v>
      </c>
    </row>
    <row r="78" ht="12.75">
      <c r="AA78" s="5" t="s">
        <v>81</v>
      </c>
    </row>
    <row r="79" ht="12.75">
      <c r="AA79" s="5" t="s">
        <v>82</v>
      </c>
    </row>
    <row r="80" ht="12.75">
      <c r="AA80" s="5" t="s">
        <v>83</v>
      </c>
    </row>
    <row r="81" ht="12.75">
      <c r="AA81" s="5" t="s">
        <v>84</v>
      </c>
    </row>
    <row r="82" ht="12.75">
      <c r="AA82" s="5" t="s">
        <v>85</v>
      </c>
    </row>
    <row r="83" ht="12.75">
      <c r="AA83" s="5" t="s">
        <v>86</v>
      </c>
    </row>
    <row r="84" ht="12.75">
      <c r="AA84" s="5" t="s">
        <v>87</v>
      </c>
    </row>
    <row r="85" ht="12.75">
      <c r="AA85" s="5" t="s">
        <v>88</v>
      </c>
    </row>
    <row r="86" ht="12.75">
      <c r="AA86" s="5" t="s">
        <v>89</v>
      </c>
    </row>
    <row r="87" ht="12.75">
      <c r="AA87" s="5" t="s">
        <v>90</v>
      </c>
    </row>
    <row r="88" ht="12.75">
      <c r="AA88" s="5" t="s">
        <v>91</v>
      </c>
    </row>
    <row r="89" ht="12.75">
      <c r="AA89" s="5" t="s">
        <v>92</v>
      </c>
    </row>
    <row r="90" ht="12.75">
      <c r="AA90" s="5" t="s">
        <v>93</v>
      </c>
    </row>
    <row r="91" ht="12.75">
      <c r="AA91" s="5" t="s">
        <v>94</v>
      </c>
    </row>
    <row r="92" ht="12.75">
      <c r="AA92" s="5" t="s">
        <v>95</v>
      </c>
    </row>
    <row r="93" ht="12.75">
      <c r="AA93" s="5" t="s">
        <v>96</v>
      </c>
    </row>
    <row r="94" ht="12.75">
      <c r="AA94" s="5" t="s">
        <v>97</v>
      </c>
    </row>
    <row r="95" ht="12.75">
      <c r="AA95" s="5" t="s">
        <v>98</v>
      </c>
    </row>
    <row r="96" ht="12.75">
      <c r="AA96" s="5" t="s">
        <v>99</v>
      </c>
    </row>
    <row r="97" ht="12.75">
      <c r="AA97" s="5" t="s">
        <v>100</v>
      </c>
    </row>
    <row r="98" ht="12.75">
      <c r="AA98" s="5" t="s">
        <v>101</v>
      </c>
    </row>
    <row r="99" ht="12.75">
      <c r="AA99" s="5" t="s">
        <v>102</v>
      </c>
    </row>
    <row r="100" ht="12.75">
      <c r="AA100" s="5" t="s">
        <v>103</v>
      </c>
    </row>
  </sheetData>
  <sheetProtection/>
  <mergeCells count="23">
    <mergeCell ref="A1:J1"/>
    <mergeCell ref="B39:D39"/>
    <mergeCell ref="E8:G8"/>
    <mergeCell ref="D22:H22"/>
    <mergeCell ref="B6:C6"/>
    <mergeCell ref="D6:E6"/>
    <mergeCell ref="D36:H36"/>
    <mergeCell ref="B3:C3"/>
    <mergeCell ref="F6:G6"/>
    <mergeCell ref="H6:I6"/>
    <mergeCell ref="C52:E52"/>
    <mergeCell ref="H52:I52"/>
    <mergeCell ref="B46:H46"/>
    <mergeCell ref="B42:F42"/>
    <mergeCell ref="A26:H26"/>
    <mergeCell ref="A30:H30"/>
    <mergeCell ref="A50:H50"/>
    <mergeCell ref="C16:H16"/>
    <mergeCell ref="B41:D41"/>
    <mergeCell ref="B40:F40"/>
    <mergeCell ref="B4:C4"/>
    <mergeCell ref="B48:H48"/>
    <mergeCell ref="A9:H9"/>
  </mergeCells>
  <conditionalFormatting sqref="I27">
    <cfRule type="cellIs" priority="1" dxfId="2" operator="equal" stopIfTrue="1">
      <formula>"YES"</formula>
    </cfRule>
    <cfRule type="cellIs" priority="2" dxfId="2" operator="equal" stopIfTrue="1">
      <formula>"NO"</formula>
    </cfRule>
  </conditionalFormatting>
  <dataValidations count="3">
    <dataValidation type="list" allowBlank="1" showInputMessage="1" showErrorMessage="1" sqref="E3">
      <formula1>$AB$1:$AB$14</formula1>
    </dataValidation>
    <dataValidation type="list" allowBlank="1" showInputMessage="1" showErrorMessage="1" sqref="D6:I6">
      <formula1>$AC$1:$AC$17</formula1>
    </dataValidation>
    <dataValidation type="list" allowBlank="1" showInputMessage="1" showErrorMessage="1" sqref="B3:C3">
      <formula1>$AA$1:$AA$100</formula1>
    </dataValidation>
  </dataValidations>
  <hyperlinks>
    <hyperlink ref="C16" r:id="rId1" display="http://h2o.enr.state.nc.us/tmdl/documents/303d_Report.pdf"/>
    <hyperlink ref="B48:H48" r:id="rId2" display="See Roadside Environmental Unit: Soil &amp; Water Section - Special Provisions"/>
    <hyperlink ref="C16:H16" r:id="rId3" display="See 2014 North Carolina Final 303(d) List"/>
    <hyperlink ref="A26:H26" r:id="rId4" display="See Basin and Checkdam Designer Spreadsheets on Soil &amp; Water Engineering Downloads Page"/>
    <hyperlink ref="A30:H30" r:id="rId5" display="See Matting Determination Spreadsheet on Soil &amp; Water Engineering Downloads Page"/>
    <hyperlink ref="A50:H50" r:id="rId6" display="See Erosion Control Quantities Spreadsheet on Soil &amp; Water Engineering Downloads Page"/>
  </hyperlinks>
  <printOptions/>
  <pageMargins left="0.75" right="0.75" top="1" bottom="1" header="0.5" footer="0.5"/>
  <pageSetup fitToHeight="1" fitToWidth="1" horizontalDpi="600" verticalDpi="600" orientation="portrait" scale="83" r:id="rId8"/>
  <legacyDrawing r:id="rId7"/>
</worksheet>
</file>

<file path=xl/worksheets/sheet2.xml><?xml version="1.0" encoding="utf-8"?>
<worksheet xmlns="http://schemas.openxmlformats.org/spreadsheetml/2006/main" xmlns:r="http://schemas.openxmlformats.org/officeDocument/2006/relationships">
  <dimension ref="A1:C101"/>
  <sheetViews>
    <sheetView zoomScalePageLayoutView="0" workbookViewId="0" topLeftCell="A1">
      <selection activeCell="A1" sqref="A1"/>
    </sheetView>
  </sheetViews>
  <sheetFormatPr defaultColWidth="9.140625" defaultRowHeight="12.75"/>
  <cols>
    <col min="1" max="1" width="15.7109375" style="0" customWidth="1"/>
    <col min="2" max="2" width="10.7109375" style="0" customWidth="1"/>
    <col min="3" max="3" width="10.421875" style="0" customWidth="1"/>
  </cols>
  <sheetData>
    <row r="1" spans="1:3" ht="26.25" thickBot="1">
      <c r="A1" s="10" t="s">
        <v>127</v>
      </c>
      <c r="B1" s="11" t="s">
        <v>128</v>
      </c>
      <c r="C1" s="13" t="s">
        <v>129</v>
      </c>
    </row>
    <row r="2" spans="1:3" ht="12.75">
      <c r="A2" s="1" t="s">
        <v>4</v>
      </c>
      <c r="B2" s="6" t="s">
        <v>125</v>
      </c>
      <c r="C2" s="12" t="s">
        <v>124</v>
      </c>
    </row>
    <row r="3" spans="1:3" ht="12.75">
      <c r="A3" s="2" t="s">
        <v>5</v>
      </c>
      <c r="B3" s="7" t="s">
        <v>124</v>
      </c>
      <c r="C3" s="7" t="s">
        <v>124</v>
      </c>
    </row>
    <row r="4" spans="1:3" ht="12.75">
      <c r="A4" s="2" t="s">
        <v>6</v>
      </c>
      <c r="B4" s="7" t="s">
        <v>124</v>
      </c>
      <c r="C4" s="7" t="s">
        <v>124</v>
      </c>
    </row>
    <row r="5" spans="1:3" ht="12.75">
      <c r="A5" s="2" t="s">
        <v>7</v>
      </c>
      <c r="B5" s="7" t="s">
        <v>125</v>
      </c>
      <c r="C5" s="7" t="s">
        <v>124</v>
      </c>
    </row>
    <row r="6" spans="1:3" ht="12.75">
      <c r="A6" s="2" t="s">
        <v>8</v>
      </c>
      <c r="B6" s="7" t="s">
        <v>124</v>
      </c>
      <c r="C6" s="7" t="s">
        <v>124</v>
      </c>
    </row>
    <row r="7" spans="1:3" ht="12.75">
      <c r="A7" s="3" t="s">
        <v>9</v>
      </c>
      <c r="B7" s="8" t="s">
        <v>124</v>
      </c>
      <c r="C7" s="8" t="s">
        <v>124</v>
      </c>
    </row>
    <row r="8" spans="1:3" ht="12.75">
      <c r="A8" s="1" t="s">
        <v>10</v>
      </c>
      <c r="B8" s="6" t="s">
        <v>125</v>
      </c>
      <c r="C8" s="7" t="s">
        <v>125</v>
      </c>
    </row>
    <row r="9" spans="1:3" ht="12.75">
      <c r="A9" s="2" t="s">
        <v>11</v>
      </c>
      <c r="B9" s="7" t="s">
        <v>125</v>
      </c>
      <c r="C9" s="7" t="s">
        <v>125</v>
      </c>
    </row>
    <row r="10" spans="1:3" ht="12.75">
      <c r="A10" s="2" t="s">
        <v>12</v>
      </c>
      <c r="B10" s="7" t="s">
        <v>125</v>
      </c>
      <c r="C10" s="7" t="s">
        <v>125</v>
      </c>
    </row>
    <row r="11" spans="1:3" ht="12.75">
      <c r="A11" s="2" t="s">
        <v>13</v>
      </c>
      <c r="B11" s="7" t="s">
        <v>125</v>
      </c>
      <c r="C11" s="7" t="s">
        <v>125</v>
      </c>
    </row>
    <row r="12" spans="1:3" ht="12.75">
      <c r="A12" s="2" t="s">
        <v>14</v>
      </c>
      <c r="B12" s="7" t="s">
        <v>126</v>
      </c>
      <c r="C12" s="7" t="s">
        <v>124</v>
      </c>
    </row>
    <row r="13" spans="1:3" ht="12.75">
      <c r="A13" s="3" t="s">
        <v>15</v>
      </c>
      <c r="B13" s="8" t="s">
        <v>126</v>
      </c>
      <c r="C13" s="8" t="s">
        <v>124</v>
      </c>
    </row>
    <row r="14" spans="1:3" ht="12.75">
      <c r="A14" s="1" t="s">
        <v>16</v>
      </c>
      <c r="B14" s="6" t="s">
        <v>124</v>
      </c>
      <c r="C14" s="7" t="s">
        <v>124</v>
      </c>
    </row>
    <row r="15" spans="1:3" ht="12.75">
      <c r="A15" s="2" t="s">
        <v>17</v>
      </c>
      <c r="B15" s="7" t="s">
        <v>124</v>
      </c>
      <c r="C15" s="7" t="s">
        <v>124</v>
      </c>
    </row>
    <row r="16" spans="1:3" ht="12.75">
      <c r="A16" s="2" t="s">
        <v>18</v>
      </c>
      <c r="B16" s="7" t="s">
        <v>125</v>
      </c>
      <c r="C16" s="7" t="s">
        <v>125</v>
      </c>
    </row>
    <row r="17" spans="1:3" ht="12.75">
      <c r="A17" s="2" t="s">
        <v>19</v>
      </c>
      <c r="B17" s="7" t="s">
        <v>125</v>
      </c>
      <c r="C17" s="7" t="s">
        <v>125</v>
      </c>
    </row>
    <row r="18" spans="1:3" ht="12.75">
      <c r="A18" s="2" t="s">
        <v>20</v>
      </c>
      <c r="B18" s="7" t="s">
        <v>124</v>
      </c>
      <c r="C18" s="7" t="s">
        <v>124</v>
      </c>
    </row>
    <row r="19" spans="1:3" ht="12.75">
      <c r="A19" s="2" t="s">
        <v>21</v>
      </c>
      <c r="B19" s="7" t="s">
        <v>124</v>
      </c>
      <c r="C19" s="7" t="s">
        <v>124</v>
      </c>
    </row>
    <row r="20" spans="1:3" ht="12.75">
      <c r="A20" s="2" t="s">
        <v>22</v>
      </c>
      <c r="B20" s="7" t="s">
        <v>125</v>
      </c>
      <c r="C20" s="7" t="s">
        <v>124</v>
      </c>
    </row>
    <row r="21" spans="1:3" ht="12.75">
      <c r="A21" s="2" t="s">
        <v>23</v>
      </c>
      <c r="B21" s="7" t="s">
        <v>126</v>
      </c>
      <c r="C21" s="7" t="s">
        <v>124</v>
      </c>
    </row>
    <row r="22" spans="1:3" ht="12.75">
      <c r="A22" s="2" t="s">
        <v>24</v>
      </c>
      <c r="B22" s="7" t="s">
        <v>125</v>
      </c>
      <c r="C22" s="7" t="s">
        <v>125</v>
      </c>
    </row>
    <row r="23" spans="1:3" ht="12.75">
      <c r="A23" s="2" t="s">
        <v>25</v>
      </c>
      <c r="B23" s="7" t="s">
        <v>126</v>
      </c>
      <c r="C23" s="7" t="s">
        <v>124</v>
      </c>
    </row>
    <row r="24" spans="1:3" ht="12.75">
      <c r="A24" s="2" t="s">
        <v>26</v>
      </c>
      <c r="B24" s="7" t="s">
        <v>124</v>
      </c>
      <c r="C24" s="7" t="s">
        <v>124</v>
      </c>
    </row>
    <row r="25" spans="1:3" ht="12.75">
      <c r="A25" s="2" t="s">
        <v>27</v>
      </c>
      <c r="B25" s="7" t="s">
        <v>125</v>
      </c>
      <c r="C25" s="7" t="s">
        <v>125</v>
      </c>
    </row>
    <row r="26" spans="1:3" ht="12.75">
      <c r="A26" s="2" t="s">
        <v>28</v>
      </c>
      <c r="B26" s="7" t="s">
        <v>125</v>
      </c>
      <c r="C26" s="7" t="s">
        <v>125</v>
      </c>
    </row>
    <row r="27" spans="1:3" ht="12.75">
      <c r="A27" s="2" t="s">
        <v>29</v>
      </c>
      <c r="B27" s="7" t="s">
        <v>125</v>
      </c>
      <c r="C27" s="7" t="s">
        <v>125</v>
      </c>
    </row>
    <row r="28" spans="1:3" ht="12.75">
      <c r="A28" s="3" t="s">
        <v>30</v>
      </c>
      <c r="B28" s="8" t="s">
        <v>125</v>
      </c>
      <c r="C28" s="8" t="s">
        <v>125</v>
      </c>
    </row>
    <row r="29" spans="1:3" ht="12.75">
      <c r="A29" s="1" t="s">
        <v>31</v>
      </c>
      <c r="B29" s="6" t="s">
        <v>125</v>
      </c>
      <c r="C29" s="7" t="s">
        <v>125</v>
      </c>
    </row>
    <row r="30" spans="1:3" ht="12.75">
      <c r="A30" s="2" t="s">
        <v>32</v>
      </c>
      <c r="B30" s="7" t="s">
        <v>124</v>
      </c>
      <c r="C30" s="7" t="s">
        <v>124</v>
      </c>
    </row>
    <row r="31" spans="1:3" ht="12.75">
      <c r="A31" s="2" t="s">
        <v>33</v>
      </c>
      <c r="B31" s="7" t="s">
        <v>124</v>
      </c>
      <c r="C31" s="7" t="s">
        <v>124</v>
      </c>
    </row>
    <row r="32" spans="1:3" ht="12.75">
      <c r="A32" s="2" t="s">
        <v>34</v>
      </c>
      <c r="B32" s="7" t="s">
        <v>125</v>
      </c>
      <c r="C32" s="7" t="s">
        <v>125</v>
      </c>
    </row>
    <row r="33" spans="1:3" ht="12.75">
      <c r="A33" s="3" t="s">
        <v>35</v>
      </c>
      <c r="B33" s="8" t="s">
        <v>125</v>
      </c>
      <c r="C33" s="8" t="s">
        <v>125</v>
      </c>
    </row>
    <row r="34" spans="1:3" ht="12.75">
      <c r="A34" s="4" t="s">
        <v>36</v>
      </c>
      <c r="B34" s="9" t="s">
        <v>125</v>
      </c>
      <c r="C34" s="9" t="s">
        <v>125</v>
      </c>
    </row>
    <row r="35" spans="1:3" ht="12.75">
      <c r="A35" s="1" t="s">
        <v>37</v>
      </c>
      <c r="B35" s="6" t="s">
        <v>124</v>
      </c>
      <c r="C35" s="7" t="s">
        <v>124</v>
      </c>
    </row>
    <row r="36" spans="1:3" ht="12.75">
      <c r="A36" s="3" t="s">
        <v>38</v>
      </c>
      <c r="B36" s="8" t="s">
        <v>125</v>
      </c>
      <c r="C36" s="8" t="s">
        <v>125</v>
      </c>
    </row>
    <row r="37" spans="1:3" ht="12.75">
      <c r="A37" s="1" t="s">
        <v>39</v>
      </c>
      <c r="B37" s="6" t="s">
        <v>124</v>
      </c>
      <c r="C37" s="7" t="s">
        <v>124</v>
      </c>
    </row>
    <row r="38" spans="1:3" ht="12.75">
      <c r="A38" s="2" t="s">
        <v>40</v>
      </c>
      <c r="B38" s="7" t="s">
        <v>125</v>
      </c>
      <c r="C38" s="7" t="s">
        <v>125</v>
      </c>
    </row>
    <row r="39" spans="1:3" ht="12.75">
      <c r="A39" s="2" t="s">
        <v>41</v>
      </c>
      <c r="B39" s="7" t="s">
        <v>126</v>
      </c>
      <c r="C39" s="7" t="s">
        <v>124</v>
      </c>
    </row>
    <row r="40" spans="1:3" ht="12.75">
      <c r="A40" s="2" t="s">
        <v>42</v>
      </c>
      <c r="B40" s="7" t="s">
        <v>125</v>
      </c>
      <c r="C40" s="7" t="s">
        <v>125</v>
      </c>
    </row>
    <row r="41" spans="1:3" ht="12.75">
      <c r="A41" s="2" t="s">
        <v>43</v>
      </c>
      <c r="B41" s="7" t="s">
        <v>125</v>
      </c>
      <c r="C41" s="7" t="s">
        <v>125</v>
      </c>
    </row>
    <row r="42" spans="1:3" ht="12.75">
      <c r="A42" s="3" t="s">
        <v>44</v>
      </c>
      <c r="B42" s="8" t="s">
        <v>125</v>
      </c>
      <c r="C42" s="8" t="s">
        <v>124</v>
      </c>
    </row>
    <row r="43" spans="1:3" ht="12.75">
      <c r="A43" s="1" t="s">
        <v>45</v>
      </c>
      <c r="B43" s="6" t="s">
        <v>125</v>
      </c>
      <c r="C43" s="7" t="s">
        <v>125</v>
      </c>
    </row>
    <row r="44" spans="1:3" ht="12.75">
      <c r="A44" s="2" t="s">
        <v>46</v>
      </c>
      <c r="B44" s="7" t="s">
        <v>125</v>
      </c>
      <c r="C44" s="7" t="s">
        <v>125</v>
      </c>
    </row>
    <row r="45" spans="1:3" ht="12.75">
      <c r="A45" s="2" t="s">
        <v>47</v>
      </c>
      <c r="B45" s="7" t="s">
        <v>126</v>
      </c>
      <c r="C45" s="7" t="s">
        <v>124</v>
      </c>
    </row>
    <row r="46" spans="1:3" ht="12.75">
      <c r="A46" s="2" t="s">
        <v>48</v>
      </c>
      <c r="B46" s="7" t="s">
        <v>126</v>
      </c>
      <c r="C46" s="7" t="s">
        <v>124</v>
      </c>
    </row>
    <row r="47" spans="1:3" ht="12.75">
      <c r="A47" s="2" t="s">
        <v>49</v>
      </c>
      <c r="B47" s="7" t="s">
        <v>125</v>
      </c>
      <c r="C47" s="7" t="s">
        <v>125</v>
      </c>
    </row>
    <row r="48" spans="1:3" ht="12.75">
      <c r="A48" s="2" t="s">
        <v>50</v>
      </c>
      <c r="B48" s="7" t="s">
        <v>125</v>
      </c>
      <c r="C48" s="7" t="s">
        <v>124</v>
      </c>
    </row>
    <row r="49" spans="1:3" ht="12.75">
      <c r="A49" s="3" t="s">
        <v>51</v>
      </c>
      <c r="B49" s="8" t="s">
        <v>125</v>
      </c>
      <c r="C49" s="8" t="s">
        <v>125</v>
      </c>
    </row>
    <row r="50" spans="1:3" ht="12.75">
      <c r="A50" s="4" t="s">
        <v>52</v>
      </c>
      <c r="B50" s="9" t="s">
        <v>124</v>
      </c>
      <c r="C50" s="9" t="s">
        <v>124</v>
      </c>
    </row>
    <row r="51" spans="1:3" ht="12.75">
      <c r="A51" s="1" t="s">
        <v>53</v>
      </c>
      <c r="B51" s="6" t="s">
        <v>126</v>
      </c>
      <c r="C51" s="7" t="s">
        <v>124</v>
      </c>
    </row>
    <row r="52" spans="1:3" ht="12.75">
      <c r="A52" s="2" t="s">
        <v>54</v>
      </c>
      <c r="B52" s="7" t="s">
        <v>125</v>
      </c>
      <c r="C52" s="7" t="s">
        <v>125</v>
      </c>
    </row>
    <row r="53" spans="1:3" ht="12.75">
      <c r="A53" s="3" t="s">
        <v>55</v>
      </c>
      <c r="B53" s="8" t="s">
        <v>125</v>
      </c>
      <c r="C53" s="8" t="s">
        <v>125</v>
      </c>
    </row>
    <row r="54" spans="1:3" ht="12.75">
      <c r="A54" s="1" t="s">
        <v>56</v>
      </c>
      <c r="B54" s="6" t="s">
        <v>125</v>
      </c>
      <c r="C54" s="7" t="s">
        <v>124</v>
      </c>
    </row>
    <row r="55" spans="1:3" ht="12.75">
      <c r="A55" s="2" t="s">
        <v>57</v>
      </c>
      <c r="B55" s="7" t="s">
        <v>125</v>
      </c>
      <c r="C55" s="7" t="s">
        <v>125</v>
      </c>
    </row>
    <row r="56" spans="1:3" ht="12.75">
      <c r="A56" s="3" t="s">
        <v>58</v>
      </c>
      <c r="B56" s="8" t="s">
        <v>124</v>
      </c>
      <c r="C56" s="8" t="s">
        <v>124</v>
      </c>
    </row>
    <row r="57" spans="1:3" ht="12.75">
      <c r="A57" s="1" t="s">
        <v>59</v>
      </c>
      <c r="B57" s="6" t="s">
        <v>126</v>
      </c>
      <c r="C57" s="7" t="s">
        <v>124</v>
      </c>
    </row>
    <row r="58" spans="1:3" ht="12.75">
      <c r="A58" s="2" t="s">
        <v>60</v>
      </c>
      <c r="B58" s="7" t="s">
        <v>126</v>
      </c>
      <c r="C58" s="7" t="s">
        <v>124</v>
      </c>
    </row>
    <row r="59" spans="1:3" ht="12.75">
      <c r="A59" s="2" t="s">
        <v>61</v>
      </c>
      <c r="B59" s="7" t="s">
        <v>125</v>
      </c>
      <c r="C59" s="7" t="s">
        <v>125</v>
      </c>
    </row>
    <row r="60" spans="1:3" ht="12.75">
      <c r="A60" s="2" t="s">
        <v>62</v>
      </c>
      <c r="B60" s="7" t="s">
        <v>126</v>
      </c>
      <c r="C60" s="7" t="s">
        <v>124</v>
      </c>
    </row>
    <row r="61" spans="1:3" ht="12.75">
      <c r="A61" s="2" t="s">
        <v>63</v>
      </c>
      <c r="B61" s="7" t="s">
        <v>124</v>
      </c>
      <c r="C61" s="7" t="s">
        <v>124</v>
      </c>
    </row>
    <row r="62" spans="1:3" ht="12.75">
      <c r="A62" s="2" t="s">
        <v>64</v>
      </c>
      <c r="B62" s="7" t="s">
        <v>126</v>
      </c>
      <c r="C62" s="7" t="s">
        <v>124</v>
      </c>
    </row>
    <row r="63" spans="1:3" ht="12.75">
      <c r="A63" s="2" t="s">
        <v>65</v>
      </c>
      <c r="B63" s="7" t="s">
        <v>125</v>
      </c>
      <c r="C63" s="7" t="s">
        <v>124</v>
      </c>
    </row>
    <row r="64" spans="1:3" ht="12.75">
      <c r="A64" s="3" t="s">
        <v>66</v>
      </c>
      <c r="B64" s="8" t="s">
        <v>125</v>
      </c>
      <c r="C64" s="8" t="s">
        <v>124</v>
      </c>
    </row>
    <row r="65" spans="1:3" ht="12.75">
      <c r="A65" s="1" t="s">
        <v>67</v>
      </c>
      <c r="B65" s="6" t="s">
        <v>125</v>
      </c>
      <c r="C65" s="7" t="s">
        <v>125</v>
      </c>
    </row>
    <row r="66" spans="1:3" ht="12.75">
      <c r="A66" s="2" t="s">
        <v>68</v>
      </c>
      <c r="B66" s="7" t="s">
        <v>125</v>
      </c>
      <c r="C66" s="7" t="s">
        <v>125</v>
      </c>
    </row>
    <row r="67" spans="1:3" ht="12.75">
      <c r="A67" s="3" t="s">
        <v>69</v>
      </c>
      <c r="B67" s="8" t="s">
        <v>125</v>
      </c>
      <c r="C67" s="8" t="s">
        <v>125</v>
      </c>
    </row>
    <row r="68" spans="1:3" ht="12.75">
      <c r="A68" s="1" t="s">
        <v>70</v>
      </c>
      <c r="B68" s="6" t="s">
        <v>125</v>
      </c>
      <c r="C68" s="7" t="s">
        <v>125</v>
      </c>
    </row>
    <row r="69" spans="1:3" ht="12.75">
      <c r="A69" s="3" t="s">
        <v>71</v>
      </c>
      <c r="B69" s="8" t="s">
        <v>125</v>
      </c>
      <c r="C69" s="8" t="s">
        <v>124</v>
      </c>
    </row>
    <row r="70" spans="1:3" ht="12.75">
      <c r="A70" s="1" t="s">
        <v>72</v>
      </c>
      <c r="B70" s="6" t="s">
        <v>125</v>
      </c>
      <c r="C70" s="7" t="s">
        <v>125</v>
      </c>
    </row>
    <row r="71" spans="1:3" ht="12.75">
      <c r="A71" s="2" t="s">
        <v>73</v>
      </c>
      <c r="B71" s="7" t="s">
        <v>125</v>
      </c>
      <c r="C71" s="7" t="s">
        <v>125</v>
      </c>
    </row>
    <row r="72" spans="1:3" ht="12.75">
      <c r="A72" s="2" t="s">
        <v>74</v>
      </c>
      <c r="B72" s="7" t="s">
        <v>125</v>
      </c>
      <c r="C72" s="7" t="s">
        <v>125</v>
      </c>
    </row>
    <row r="73" spans="1:3" ht="12.75">
      <c r="A73" s="2" t="s">
        <v>75</v>
      </c>
      <c r="B73" s="7" t="s">
        <v>125</v>
      </c>
      <c r="C73" s="7" t="s">
        <v>125</v>
      </c>
    </row>
    <row r="74" spans="1:3" ht="12.75">
      <c r="A74" s="2" t="s">
        <v>76</v>
      </c>
      <c r="B74" s="7" t="s">
        <v>125</v>
      </c>
      <c r="C74" s="7" t="s">
        <v>125</v>
      </c>
    </row>
    <row r="75" spans="1:3" ht="12.75">
      <c r="A75" s="2" t="s">
        <v>77</v>
      </c>
      <c r="B75" s="7" t="s">
        <v>125</v>
      </c>
      <c r="C75" s="7" t="s">
        <v>125</v>
      </c>
    </row>
    <row r="76" spans="1:3" ht="12.75">
      <c r="A76" s="3" t="s">
        <v>78</v>
      </c>
      <c r="B76" s="8" t="s">
        <v>126</v>
      </c>
      <c r="C76" s="8" t="s">
        <v>124</v>
      </c>
    </row>
    <row r="77" spans="1:3" ht="12.75">
      <c r="A77" s="1" t="s">
        <v>79</v>
      </c>
      <c r="B77" s="6" t="s">
        <v>125</v>
      </c>
      <c r="C77" s="7" t="s">
        <v>124</v>
      </c>
    </row>
    <row r="78" spans="1:3" ht="12.75">
      <c r="A78" s="2" t="s">
        <v>80</v>
      </c>
      <c r="B78" s="7" t="s">
        <v>125</v>
      </c>
      <c r="C78" s="7" t="s">
        <v>124</v>
      </c>
    </row>
    <row r="79" spans="1:3" ht="12.75">
      <c r="A79" s="2" t="s">
        <v>81</v>
      </c>
      <c r="B79" s="7" t="s">
        <v>125</v>
      </c>
      <c r="C79" s="7" t="s">
        <v>125</v>
      </c>
    </row>
    <row r="80" spans="1:3" ht="12.75">
      <c r="A80" s="2" t="s">
        <v>82</v>
      </c>
      <c r="B80" s="7" t="s">
        <v>124</v>
      </c>
      <c r="C80" s="7" t="s">
        <v>124</v>
      </c>
    </row>
    <row r="81" spans="1:3" ht="12.75">
      <c r="A81" s="2" t="s">
        <v>83</v>
      </c>
      <c r="B81" s="7" t="s">
        <v>124</v>
      </c>
      <c r="C81" s="7" t="s">
        <v>124</v>
      </c>
    </row>
    <row r="82" spans="1:3" ht="12.75">
      <c r="A82" s="3" t="s">
        <v>84</v>
      </c>
      <c r="B82" s="8" t="s">
        <v>126</v>
      </c>
      <c r="C82" s="8" t="s">
        <v>124</v>
      </c>
    </row>
    <row r="83" spans="1:3" ht="12.75">
      <c r="A83" s="1" t="s">
        <v>85</v>
      </c>
      <c r="B83" s="6" t="s">
        <v>125</v>
      </c>
      <c r="C83" s="7" t="s">
        <v>125</v>
      </c>
    </row>
    <row r="84" spans="1:3" ht="12.75">
      <c r="A84" s="2" t="s">
        <v>86</v>
      </c>
      <c r="B84" s="7" t="s">
        <v>125</v>
      </c>
      <c r="C84" s="7" t="s">
        <v>124</v>
      </c>
    </row>
    <row r="85" spans="1:3" ht="12.75">
      <c r="A85" s="2" t="s">
        <v>87</v>
      </c>
      <c r="B85" s="7" t="s">
        <v>124</v>
      </c>
      <c r="C85" s="7" t="s">
        <v>124</v>
      </c>
    </row>
    <row r="86" spans="1:3" ht="12.75">
      <c r="A86" s="2" t="s">
        <v>88</v>
      </c>
      <c r="B86" s="7" t="s">
        <v>124</v>
      </c>
      <c r="C86" s="7" t="s">
        <v>124</v>
      </c>
    </row>
    <row r="87" spans="1:3" ht="12.75">
      <c r="A87" s="2" t="s">
        <v>89</v>
      </c>
      <c r="B87" s="7" t="s">
        <v>124</v>
      </c>
      <c r="C87" s="7" t="s">
        <v>124</v>
      </c>
    </row>
    <row r="88" spans="1:3" ht="12.75">
      <c r="A88" s="3" t="s">
        <v>90</v>
      </c>
      <c r="B88" s="8" t="s">
        <v>126</v>
      </c>
      <c r="C88" s="8" t="s">
        <v>124</v>
      </c>
    </row>
    <row r="89" spans="1:3" ht="12.75">
      <c r="A89" s="1" t="s">
        <v>91</v>
      </c>
      <c r="B89" s="6" t="s">
        <v>126</v>
      </c>
      <c r="C89" s="7" t="s">
        <v>124</v>
      </c>
    </row>
    <row r="90" spans="1:3" ht="12.75">
      <c r="A90" s="3" t="s">
        <v>92</v>
      </c>
      <c r="B90" s="8" t="s">
        <v>125</v>
      </c>
      <c r="C90" s="8" t="s">
        <v>125</v>
      </c>
    </row>
    <row r="91" spans="1:3" ht="12.75">
      <c r="A91" s="4" t="s">
        <v>93</v>
      </c>
      <c r="B91" s="9" t="s">
        <v>124</v>
      </c>
      <c r="C91" s="9" t="s">
        <v>124</v>
      </c>
    </row>
    <row r="92" spans="1:3" ht="12.75">
      <c r="A92" s="4" t="s">
        <v>94</v>
      </c>
      <c r="B92" s="9" t="s">
        <v>125</v>
      </c>
      <c r="C92" s="9" t="s">
        <v>125</v>
      </c>
    </row>
    <row r="93" spans="1:3" ht="12.75">
      <c r="A93" s="1" t="s">
        <v>95</v>
      </c>
      <c r="B93" s="6" t="s">
        <v>125</v>
      </c>
      <c r="C93" s="7" t="s">
        <v>125</v>
      </c>
    </row>
    <row r="94" spans="1:3" ht="12.75">
      <c r="A94" s="2" t="s">
        <v>96</v>
      </c>
      <c r="B94" s="7" t="s">
        <v>125</v>
      </c>
      <c r="C94" s="7" t="s">
        <v>125</v>
      </c>
    </row>
    <row r="95" spans="1:3" ht="12.75">
      <c r="A95" s="2" t="s">
        <v>97</v>
      </c>
      <c r="B95" s="7" t="s">
        <v>125</v>
      </c>
      <c r="C95" s="7" t="s">
        <v>125</v>
      </c>
    </row>
    <row r="96" spans="1:3" ht="12.75">
      <c r="A96" s="2" t="s">
        <v>98</v>
      </c>
      <c r="B96" s="7" t="s">
        <v>124</v>
      </c>
      <c r="C96" s="7" t="s">
        <v>124</v>
      </c>
    </row>
    <row r="97" spans="1:3" ht="12.75">
      <c r="A97" s="2" t="s">
        <v>99</v>
      </c>
      <c r="B97" s="7" t="s">
        <v>125</v>
      </c>
      <c r="C97" s="7" t="s">
        <v>125</v>
      </c>
    </row>
    <row r="98" spans="1:3" ht="12.75">
      <c r="A98" s="2" t="s">
        <v>100</v>
      </c>
      <c r="B98" s="7" t="s">
        <v>124</v>
      </c>
      <c r="C98" s="7" t="s">
        <v>124</v>
      </c>
    </row>
    <row r="99" spans="1:3" ht="12.75">
      <c r="A99" s="3" t="s">
        <v>101</v>
      </c>
      <c r="B99" s="8" t="s">
        <v>125</v>
      </c>
      <c r="C99" s="8" t="s">
        <v>125</v>
      </c>
    </row>
    <row r="100" spans="1:3" ht="12.75">
      <c r="A100" s="1" t="s">
        <v>102</v>
      </c>
      <c r="B100" s="6" t="s">
        <v>124</v>
      </c>
      <c r="C100" s="7" t="s">
        <v>124</v>
      </c>
    </row>
    <row r="101" spans="1:3" ht="12.75">
      <c r="A101" s="3" t="s">
        <v>103</v>
      </c>
      <c r="B101" s="8" t="s">
        <v>126</v>
      </c>
      <c r="C101" s="8" t="s">
        <v>124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3" sqref="A3"/>
    </sheetView>
  </sheetViews>
  <sheetFormatPr defaultColWidth="9.140625" defaultRowHeight="12.75"/>
  <sheetData>
    <row r="1" spans="1:2" ht="15" customHeight="1" thickBot="1">
      <c r="A1" s="40" t="s">
        <v>135</v>
      </c>
      <c r="B1" s="41"/>
    </row>
  </sheetData>
  <sheetProtection/>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Erosion Control Plan Submittal Checklist Example (EC_Plan_Submittal_Checklist_example.xls)</dc:title>
  <dc:subject/>
  <dc:creator>bblackburn</dc:creator>
  <cp:keywords/>
  <dc:description/>
  <cp:lastModifiedBy>Blackburn, Barney R</cp:lastModifiedBy>
  <cp:lastPrinted>2011-10-07T19:47:16Z</cp:lastPrinted>
  <dcterms:created xsi:type="dcterms:W3CDTF">2008-07-18T13:12:02Z</dcterms:created>
  <dcterms:modified xsi:type="dcterms:W3CDTF">2015-03-18T15:30:55Z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CONNECT-682931101-93</vt:lpwstr>
  </property>
  <property fmtid="{D5CDD505-2E9C-101B-9397-08002B2CF9AE}" pid="3" name="_dlc_DocIdItemGuid">
    <vt:lpwstr>2b402e55-4887-4937-85ba-5878a5422cc8</vt:lpwstr>
  </property>
  <property fmtid="{D5CDD505-2E9C-101B-9397-08002B2CF9AE}" pid="4" name="_dlc_DocIdUrl">
    <vt:lpwstr>https://connect.ncdot.gov/resources/roadside/_layouts/15/DocIdRedir.aspx?ID=CONNECT-682931101-93, CONNECT-682931101-93</vt:lpwstr>
  </property>
  <property fmtid="{D5CDD505-2E9C-101B-9397-08002B2CF9AE}" pid="5" name="Section">
    <vt:lpwstr>Worksheets for Erosion Control Plans</vt:lpwstr>
  </property>
  <property fmtid="{D5CDD505-2E9C-101B-9397-08002B2CF9AE}" pid="6" name="FilterBy">
    <vt:lpwstr>2018 Spreadsheets and Checklists</vt:lpwstr>
  </property>
  <property fmtid="{D5CDD505-2E9C-101B-9397-08002B2CF9AE}" pid="7" name="Order0">
    <vt:lpwstr>03</vt:lpwstr>
  </property>
  <property fmtid="{D5CDD505-2E9C-101B-9397-08002B2CF9AE}" pid="8" name="display_urn:schemas-microsoft-com:office:office#Editor">
    <vt:lpwstr>Amye Holley</vt:lpwstr>
  </property>
  <property fmtid="{D5CDD505-2E9C-101B-9397-08002B2CF9AE}" pid="9" name="Order">
    <vt:lpwstr>9300.00000000000</vt:lpwstr>
  </property>
  <property fmtid="{D5CDD505-2E9C-101B-9397-08002B2CF9AE}" pid="10" name="display_urn:schemas-microsoft-com:office:office#Author">
    <vt:lpwstr>System Account</vt:lpwstr>
  </property>
</Properties>
</file>