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mottmac-my.sharepoint.com/personal/jimmy_travis_mottmac_com/Documents/Documents/IMD/IMD - Division Tasks/01 Business Guide/02 Revision - Phase I/BG - Revisions - JLT/Attachments/"/>
    </mc:Choice>
  </mc:AlternateContent>
  <xr:revisionPtr revIDLastSave="0" documentId="8_{CA2177C7-1243-4F91-AF04-F449D0118CE0}" xr6:coauthVersionLast="46" xr6:coauthVersionMax="46" xr10:uidLastSave="{00000000-0000-0000-0000-000000000000}"/>
  <bookViews>
    <workbookView xWindow="-110" yWindow="-110" windowWidth="19420" windowHeight="10420" xr2:uid="{00000000-000D-0000-FFFF-FFFF00000000}"/>
  </bookViews>
  <sheets>
    <sheet name="Instructions" sheetId="9" r:id="rId1"/>
    <sheet name="1. Rolling Stock" sheetId="1" r:id="rId2"/>
    <sheet name="2. Equipment" sheetId="12" r:id="rId3"/>
    <sheet name="3. Facilities" sheetId="6" r:id="rId4"/>
    <sheet name="3a. TERM Scale Worksheet" sheetId="8" r:id="rId5"/>
    <sheet name="4. Completion" sheetId="10" r:id="rId6"/>
    <sheet name="Reference Sheet" sheetId="2" state="hidden" r:id="rId7"/>
  </sheets>
  <externalReferences>
    <externalReference r:id="rId8"/>
  </externalReferences>
  <definedNames>
    <definedName name="_xlnm._FilterDatabase" localSheetId="6" hidden="1">'Reference Sheet'!$A$1:$F$1</definedName>
    <definedName name="AssetCategory">'Reference Sheet'!$C$2:$C$4</definedName>
    <definedName name="AssetOwner">'Reference Sheet'!$J$2:$J$4</definedName>
    <definedName name="EqFundingSource" localSheetId="0">'[1]Reference Sheet'!$G$2:$G$8</definedName>
    <definedName name="EqFundingSource">'Reference Sheet'!$G$2:$G$8</definedName>
    <definedName name="Equipment" localSheetId="0">'[1]Reference Sheet'!$D$2:$D$21</definedName>
    <definedName name="Equipment">'Reference Sheet'!$D$2:$D$21</definedName>
    <definedName name="Facility" localSheetId="0">'[1]Reference Sheet'!$F$2:$F$12</definedName>
    <definedName name="Facility">'Reference Sheet'!$F$2:$F$11</definedName>
    <definedName name="FacilityOwner" localSheetId="0">'[1]Reference Sheet'!$J$2:$J$6</definedName>
    <definedName name="FacilityOwner">'Reference Sheet'!$J$2:$J$7</definedName>
    <definedName name="FCFundingSource" localSheetId="0">'[1]Reference Sheet'!$I$2:$I$10</definedName>
    <definedName name="FCFundingSource">'Reference Sheet'!$I$2:$I$10</definedName>
    <definedName name="Lift_NoLift" localSheetId="0">'[1]Reference Sheet'!$N$2:$N$3</definedName>
    <definedName name="Lift_NoLift">'Reference Sheet'!$N$2:$N$3</definedName>
    <definedName name="_xlnm.Print_Area" localSheetId="5">'4. Completion'!$B$1:$G$24</definedName>
    <definedName name="Rolling_Stock" localSheetId="0">'[1]Reference Sheet'!$E$2:$E$14</definedName>
    <definedName name="Rolling_Stock">'Reference Sheet'!$E$2:$E$12</definedName>
    <definedName name="RSAgencyOwner" localSheetId="0">'[1]Reference Sheet'!$J$2:$J$3</definedName>
    <definedName name="RSAgencyOwner">'Reference Sheet'!$J$2:$J$3</definedName>
    <definedName name="RSFundingSource" localSheetId="0">'[1]Reference Sheet'!$H$2:$H$12</definedName>
    <definedName name="RSFundingSource">'Reference Sheet'!$H$2:$H$12</definedName>
    <definedName name="Select_System_Name" localSheetId="0">'[1]Reference Sheet'!$B$2:$B$114</definedName>
    <definedName name="Select_System_Name">'Reference Sheet'!$B$2:$B$116</definedName>
    <definedName name="TERM_Scale" localSheetId="0">'[1]Reference Sheet'!$K$2:$K$7</definedName>
    <definedName name="TERM_Scale">'Reference Sheet'!$K$2:$K$7</definedName>
    <definedName name="VehicleModels" localSheetId="0">'[1]Reference Sheet'!$M$2:$M$11</definedName>
    <definedName name="VehicleModels">'Reference Sheet'!$M$2:$M$11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2" l="1"/>
  <c r="K4" i="12"/>
  <c r="J5" i="12"/>
  <c r="K5" i="12"/>
  <c r="J6" i="12"/>
  <c r="K6" i="12"/>
  <c r="J7" i="12"/>
  <c r="K7" i="12"/>
  <c r="J8" i="12"/>
  <c r="K8" i="12"/>
  <c r="J9" i="12"/>
  <c r="K9" i="12"/>
  <c r="J10" i="12"/>
  <c r="K10" i="12"/>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4" i="1"/>
  <c r="Q97" i="1" l="1"/>
  <c r="O97" i="1"/>
  <c r="L97" i="1"/>
  <c r="Q96" i="1"/>
  <c r="O96" i="1"/>
  <c r="L96" i="1"/>
  <c r="Q95" i="1"/>
  <c r="O95" i="1"/>
  <c r="L95" i="1"/>
  <c r="Q99" i="1"/>
  <c r="O99" i="1"/>
  <c r="L99" i="1"/>
  <c r="Q98" i="1"/>
  <c r="O98" i="1"/>
  <c r="L98" i="1"/>
  <c r="Q94" i="1"/>
  <c r="O94" i="1"/>
  <c r="L94" i="1"/>
  <c r="Q93" i="1"/>
  <c r="O93" i="1"/>
  <c r="L93" i="1"/>
  <c r="Q92" i="1"/>
  <c r="O92" i="1"/>
  <c r="L92" i="1"/>
  <c r="Q91" i="1"/>
  <c r="O91" i="1"/>
  <c r="L91" i="1"/>
  <c r="Q90" i="1"/>
  <c r="O90" i="1"/>
  <c r="L90" i="1"/>
  <c r="Q89" i="1"/>
  <c r="O89" i="1"/>
  <c r="L89" i="1"/>
  <c r="Q88" i="1"/>
  <c r="O88" i="1"/>
  <c r="L88" i="1"/>
  <c r="Q87" i="1"/>
  <c r="O87" i="1"/>
  <c r="L87" i="1"/>
  <c r="Q86" i="1"/>
  <c r="O86" i="1"/>
  <c r="L86" i="1"/>
  <c r="Q85" i="1"/>
  <c r="O85" i="1"/>
  <c r="L85" i="1"/>
  <c r="Q84" i="1"/>
  <c r="O84" i="1"/>
  <c r="L84" i="1"/>
  <c r="Q83" i="1"/>
  <c r="O83" i="1"/>
  <c r="L83" i="1"/>
  <c r="Q82" i="1"/>
  <c r="O82" i="1"/>
  <c r="L82" i="1"/>
  <c r="Q81" i="1"/>
  <c r="O81" i="1"/>
  <c r="L81" i="1"/>
  <c r="Q80" i="1"/>
  <c r="O80" i="1"/>
  <c r="L80" i="1"/>
  <c r="Q79" i="1"/>
  <c r="O79" i="1"/>
  <c r="L79" i="1"/>
  <c r="Q78" i="1"/>
  <c r="O78" i="1"/>
  <c r="L78" i="1"/>
  <c r="Q77" i="1"/>
  <c r="O77" i="1"/>
  <c r="L77" i="1"/>
  <c r="Q76" i="1"/>
  <c r="O76" i="1"/>
  <c r="L76" i="1"/>
  <c r="Q75" i="1"/>
  <c r="O75" i="1"/>
  <c r="L75" i="1"/>
  <c r="Q74" i="1"/>
  <c r="O74" i="1"/>
  <c r="L74" i="1"/>
  <c r="Q73" i="1"/>
  <c r="O73" i="1"/>
  <c r="L73" i="1"/>
  <c r="Q72" i="1"/>
  <c r="O72" i="1"/>
  <c r="L72" i="1"/>
  <c r="Q71" i="1"/>
  <c r="O71" i="1"/>
  <c r="L71" i="1"/>
  <c r="Q70" i="1"/>
  <c r="O70" i="1"/>
  <c r="L70" i="1"/>
  <c r="Q69" i="1"/>
  <c r="O69" i="1"/>
  <c r="L69" i="1"/>
  <c r="Q68" i="1"/>
  <c r="O68" i="1"/>
  <c r="L68" i="1"/>
  <c r="Q67" i="1"/>
  <c r="O67" i="1"/>
  <c r="L67" i="1"/>
  <c r="Q66" i="1"/>
  <c r="O66" i="1"/>
  <c r="L66" i="1"/>
  <c r="Q65" i="1"/>
  <c r="O65" i="1"/>
  <c r="L65" i="1"/>
  <c r="Q64" i="1"/>
  <c r="O64" i="1"/>
  <c r="L64" i="1"/>
  <c r="Q63" i="1"/>
  <c r="O63" i="1"/>
  <c r="L63" i="1"/>
  <c r="Q62" i="1"/>
  <c r="O62" i="1"/>
  <c r="L62" i="1"/>
  <c r="Q61" i="1"/>
  <c r="O61" i="1"/>
  <c r="L61" i="1"/>
  <c r="Q60" i="1"/>
  <c r="O60" i="1"/>
  <c r="L60" i="1"/>
  <c r="Q59" i="1"/>
  <c r="O59" i="1"/>
  <c r="L59" i="1"/>
  <c r="Q58" i="1"/>
  <c r="O58" i="1"/>
  <c r="L58" i="1"/>
  <c r="Q57" i="1"/>
  <c r="O57" i="1"/>
  <c r="L57" i="1"/>
  <c r="Q56" i="1"/>
  <c r="O56" i="1"/>
  <c r="L56" i="1"/>
  <c r="D7" i="10"/>
  <c r="C7" i="10"/>
  <c r="O96" i="6"/>
  <c r="L96" i="6"/>
  <c r="J96" i="6"/>
  <c r="O95" i="6"/>
  <c r="L95" i="6"/>
  <c r="J95" i="6"/>
  <c r="O94" i="6"/>
  <c r="L94" i="6"/>
  <c r="J94" i="6"/>
  <c r="O93" i="6"/>
  <c r="L93" i="6"/>
  <c r="J93" i="6"/>
  <c r="O98" i="6"/>
  <c r="L98" i="6"/>
  <c r="J98" i="6"/>
  <c r="O97" i="6"/>
  <c r="L97" i="6"/>
  <c r="J97" i="6"/>
  <c r="O92" i="6"/>
  <c r="L92" i="6"/>
  <c r="J92" i="6"/>
  <c r="O91" i="6"/>
  <c r="L91" i="6"/>
  <c r="J91" i="6"/>
  <c r="O90" i="6"/>
  <c r="L90" i="6"/>
  <c r="J90" i="6"/>
  <c r="O89" i="6"/>
  <c r="L89" i="6"/>
  <c r="J89" i="6"/>
  <c r="O88" i="6"/>
  <c r="L88" i="6"/>
  <c r="J88" i="6"/>
  <c r="O87" i="6"/>
  <c r="L87" i="6"/>
  <c r="J87" i="6"/>
  <c r="O86" i="6"/>
  <c r="L86" i="6"/>
  <c r="J86" i="6"/>
  <c r="O85" i="6"/>
  <c r="L85" i="6"/>
  <c r="J85" i="6"/>
  <c r="O84" i="6"/>
  <c r="L84" i="6"/>
  <c r="J84" i="6"/>
  <c r="O83" i="6"/>
  <c r="L83" i="6"/>
  <c r="J83" i="6"/>
  <c r="O82" i="6"/>
  <c r="L82" i="6"/>
  <c r="J82" i="6"/>
  <c r="O81" i="6"/>
  <c r="L81" i="6"/>
  <c r="J81" i="6"/>
  <c r="O80" i="6"/>
  <c r="L80" i="6"/>
  <c r="J80" i="6"/>
  <c r="O79" i="6"/>
  <c r="L79" i="6"/>
  <c r="J79" i="6"/>
  <c r="O78" i="6"/>
  <c r="L78" i="6"/>
  <c r="J78" i="6"/>
  <c r="O77" i="6"/>
  <c r="L77" i="6"/>
  <c r="J77" i="6"/>
  <c r="O76" i="6"/>
  <c r="L76" i="6"/>
  <c r="J76" i="6"/>
  <c r="O75" i="6"/>
  <c r="L75" i="6"/>
  <c r="J75" i="6"/>
  <c r="O74" i="6"/>
  <c r="L74" i="6"/>
  <c r="J74" i="6"/>
  <c r="O73" i="6"/>
  <c r="L73" i="6"/>
  <c r="J73" i="6"/>
  <c r="O72" i="6"/>
  <c r="L72" i="6"/>
  <c r="J72" i="6"/>
  <c r="O71" i="6"/>
  <c r="L71" i="6"/>
  <c r="J71" i="6"/>
  <c r="O70" i="6"/>
  <c r="L70" i="6"/>
  <c r="J70" i="6"/>
  <c r="O69" i="6"/>
  <c r="L69" i="6"/>
  <c r="J69" i="6"/>
  <c r="O68" i="6"/>
  <c r="L68" i="6"/>
  <c r="J68" i="6"/>
  <c r="O67" i="6"/>
  <c r="L67" i="6"/>
  <c r="J67" i="6"/>
  <c r="O66" i="6"/>
  <c r="L66" i="6"/>
  <c r="J66" i="6"/>
  <c r="O35" i="6"/>
  <c r="L35" i="6"/>
  <c r="J35" i="6"/>
  <c r="O34" i="6"/>
  <c r="L34" i="6"/>
  <c r="J34" i="6"/>
  <c r="O33" i="6"/>
  <c r="L33" i="6"/>
  <c r="J33" i="6"/>
  <c r="O32" i="6"/>
  <c r="L32" i="6"/>
  <c r="J32" i="6"/>
  <c r="O31" i="6"/>
  <c r="L31" i="6"/>
  <c r="J31" i="6"/>
  <c r="O30" i="6"/>
  <c r="L30" i="6"/>
  <c r="J30" i="6"/>
  <c r="O29" i="6"/>
  <c r="L29" i="6"/>
  <c r="J29" i="6"/>
  <c r="O28" i="6"/>
  <c r="L28" i="6"/>
  <c r="J28" i="6"/>
  <c r="O27" i="6"/>
  <c r="L27" i="6"/>
  <c r="J27" i="6"/>
  <c r="O26" i="6"/>
  <c r="L26" i="6"/>
  <c r="J26" i="6"/>
  <c r="O25" i="6"/>
  <c r="L25" i="6"/>
  <c r="J25" i="6"/>
  <c r="O24" i="6"/>
  <c r="L24" i="6"/>
  <c r="J24" i="6"/>
  <c r="O23" i="6"/>
  <c r="L23" i="6"/>
  <c r="J23" i="6"/>
  <c r="O22" i="6"/>
  <c r="L22" i="6"/>
  <c r="J22" i="6"/>
  <c r="O21" i="6"/>
  <c r="L21" i="6"/>
  <c r="J21" i="6"/>
  <c r="O20" i="6"/>
  <c r="L20" i="6"/>
  <c r="J20" i="6"/>
  <c r="O19" i="6"/>
  <c r="L19" i="6"/>
  <c r="J19" i="6"/>
  <c r="O18" i="6"/>
  <c r="L18" i="6"/>
  <c r="J18" i="6"/>
  <c r="O17" i="6"/>
  <c r="L17" i="6"/>
  <c r="J17" i="6"/>
  <c r="O16" i="6"/>
  <c r="L16" i="6"/>
  <c r="J16" i="6"/>
  <c r="O15" i="6"/>
  <c r="L15" i="6"/>
  <c r="J15" i="6"/>
  <c r="O14" i="6"/>
  <c r="L14" i="6"/>
  <c r="J14" i="6"/>
  <c r="O13" i="6"/>
  <c r="L13" i="6"/>
  <c r="J13" i="6"/>
  <c r="O12" i="6"/>
  <c r="L12" i="6"/>
  <c r="J12" i="6"/>
  <c r="O11" i="6"/>
  <c r="L11" i="6"/>
  <c r="J11" i="6"/>
  <c r="O10" i="6"/>
  <c r="L10" i="6"/>
  <c r="J10" i="6"/>
  <c r="O9" i="6"/>
  <c r="L9" i="6"/>
  <c r="J9" i="6"/>
  <c r="O8" i="6"/>
  <c r="L8" i="6"/>
  <c r="J8" i="6"/>
  <c r="O7" i="6"/>
  <c r="L7" i="6"/>
  <c r="J7" i="6"/>
  <c r="O6" i="6"/>
  <c r="L6" i="6"/>
  <c r="J6" i="6"/>
  <c r="O5" i="6"/>
  <c r="L5" i="6"/>
  <c r="J5" i="6"/>
  <c r="O4" i="6"/>
  <c r="L4" i="6"/>
  <c r="J4" i="6"/>
  <c r="O51" i="6"/>
  <c r="L51" i="6"/>
  <c r="J51" i="6"/>
  <c r="O50" i="6"/>
  <c r="L50" i="6"/>
  <c r="J50" i="6"/>
  <c r="O49" i="6"/>
  <c r="L49" i="6"/>
  <c r="J49" i="6"/>
  <c r="O48" i="6"/>
  <c r="L48" i="6"/>
  <c r="J48" i="6"/>
  <c r="O47" i="6"/>
  <c r="L47" i="6"/>
  <c r="J47" i="6"/>
  <c r="O46" i="6"/>
  <c r="L46" i="6"/>
  <c r="J46" i="6"/>
  <c r="O45" i="6"/>
  <c r="L45" i="6"/>
  <c r="J45" i="6"/>
  <c r="O44" i="6"/>
  <c r="L44" i="6"/>
  <c r="J44" i="6"/>
  <c r="O43" i="6"/>
  <c r="L43" i="6"/>
  <c r="J43" i="6"/>
  <c r="O42" i="6"/>
  <c r="L42" i="6"/>
  <c r="J42" i="6"/>
  <c r="O41" i="6"/>
  <c r="L41" i="6"/>
  <c r="J41" i="6"/>
  <c r="O40" i="6"/>
  <c r="L40" i="6"/>
  <c r="J40" i="6"/>
  <c r="O39" i="6"/>
  <c r="L39" i="6"/>
  <c r="J39" i="6"/>
  <c r="O38" i="6"/>
  <c r="L38" i="6"/>
  <c r="J38" i="6"/>
  <c r="O37" i="6"/>
  <c r="L37" i="6"/>
  <c r="J37" i="6"/>
  <c r="O36" i="6"/>
  <c r="L36" i="6"/>
  <c r="J36" i="6"/>
  <c r="O53" i="6" l="1"/>
  <c r="O54" i="6"/>
  <c r="O55" i="6"/>
  <c r="O56" i="6"/>
  <c r="O57" i="6"/>
  <c r="O58" i="6"/>
  <c r="O59" i="6"/>
  <c r="O60" i="6"/>
  <c r="O61" i="6"/>
  <c r="O62" i="6"/>
  <c r="O63" i="6"/>
  <c r="O64" i="6"/>
  <c r="O65" i="6"/>
  <c r="O99" i="6"/>
  <c r="O100" i="6"/>
  <c r="O52" i="6"/>
  <c r="E7" i="10" s="1"/>
  <c r="M18" i="8" l="1"/>
  <c r="D17" i="8"/>
  <c r="B1" i="12" l="1"/>
  <c r="A4" i="12" l="1"/>
  <c r="A12" i="12"/>
  <c r="A20" i="12"/>
  <c r="A28" i="12"/>
  <c r="A36" i="12"/>
  <c r="A44" i="12"/>
  <c r="A52" i="12"/>
  <c r="A60" i="12"/>
  <c r="A68" i="12"/>
  <c r="A76" i="12"/>
  <c r="A84" i="12"/>
  <c r="A92" i="12"/>
  <c r="A100" i="12"/>
  <c r="A93" i="12"/>
  <c r="A17" i="12"/>
  <c r="A49" i="12"/>
  <c r="A81" i="12"/>
  <c r="A42" i="12"/>
  <c r="A58" i="12"/>
  <c r="A35" i="12"/>
  <c r="A91" i="12"/>
  <c r="A5" i="12"/>
  <c r="A13" i="12"/>
  <c r="A21" i="12"/>
  <c r="A29" i="12"/>
  <c r="A37" i="12"/>
  <c r="A45" i="12"/>
  <c r="A53" i="12"/>
  <c r="A61" i="12"/>
  <c r="A69" i="12"/>
  <c r="A77" i="12"/>
  <c r="A85" i="12"/>
  <c r="A95" i="12"/>
  <c r="A25" i="12"/>
  <c r="A57" i="12"/>
  <c r="A97" i="12"/>
  <c r="A34" i="12"/>
  <c r="A74" i="12"/>
  <c r="A51" i="12"/>
  <c r="A6" i="12"/>
  <c r="A14" i="12"/>
  <c r="A22" i="12"/>
  <c r="A30" i="12"/>
  <c r="A38" i="12"/>
  <c r="A46" i="12"/>
  <c r="A54" i="12"/>
  <c r="A62" i="12"/>
  <c r="A70" i="12"/>
  <c r="A78" i="12"/>
  <c r="A86" i="12"/>
  <c r="A94" i="12"/>
  <c r="A50" i="12"/>
  <c r="A59" i="12"/>
  <c r="A7" i="12"/>
  <c r="A15" i="12"/>
  <c r="A23" i="12"/>
  <c r="A31" i="12"/>
  <c r="A39" i="12"/>
  <c r="A47" i="12"/>
  <c r="A55" i="12"/>
  <c r="A63" i="12"/>
  <c r="A71" i="12"/>
  <c r="A79" i="12"/>
  <c r="A87" i="12"/>
  <c r="A96" i="12"/>
  <c r="A33" i="12"/>
  <c r="A73" i="12"/>
  <c r="A18" i="12"/>
  <c r="A66" i="12"/>
  <c r="A67" i="12"/>
  <c r="A99" i="12"/>
  <c r="A8" i="12"/>
  <c r="A16" i="12"/>
  <c r="A24" i="12"/>
  <c r="A32" i="12"/>
  <c r="A40" i="12"/>
  <c r="A48" i="12"/>
  <c r="A56" i="12"/>
  <c r="A64" i="12"/>
  <c r="A72" i="12"/>
  <c r="A80" i="12"/>
  <c r="A88" i="12"/>
  <c r="A41" i="12"/>
  <c r="A89" i="12"/>
  <c r="A26" i="12"/>
  <c r="A90" i="12"/>
  <c r="A83" i="12"/>
  <c r="A9" i="12"/>
  <c r="A65" i="12"/>
  <c r="A10" i="12"/>
  <c r="A82" i="12"/>
  <c r="A75" i="12"/>
  <c r="A98" i="12"/>
  <c r="A11" i="12"/>
  <c r="A19" i="12"/>
  <c r="A27" i="12"/>
  <c r="A43" i="12"/>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100" i="1"/>
  <c r="J100" i="6" l="1"/>
  <c r="J99" i="6"/>
  <c r="J65" i="6"/>
  <c r="J64" i="6"/>
  <c r="J63" i="6"/>
  <c r="J62" i="6"/>
  <c r="J61" i="6"/>
  <c r="J60" i="6"/>
  <c r="J59" i="6"/>
  <c r="J58" i="6"/>
  <c r="J57" i="6"/>
  <c r="J56" i="6"/>
  <c r="J55" i="6"/>
  <c r="J54" i="6"/>
  <c r="J53" i="6"/>
  <c r="J52" i="6"/>
  <c r="L100" i="6" l="1"/>
  <c r="L99" i="6"/>
  <c r="L65" i="6"/>
  <c r="L64" i="6"/>
  <c r="L63" i="6"/>
  <c r="L62" i="6"/>
  <c r="L61" i="6"/>
  <c r="L60" i="6"/>
  <c r="L59" i="6"/>
  <c r="L58" i="6"/>
  <c r="L57" i="6"/>
  <c r="L56" i="6"/>
  <c r="L55" i="6"/>
  <c r="L54" i="6"/>
  <c r="L53" i="6"/>
  <c r="K100" i="12" l="1"/>
  <c r="K99" i="12"/>
  <c r="K98" i="12"/>
  <c r="K97" i="12"/>
  <c r="K96" i="12"/>
  <c r="K95" i="12"/>
  <c r="K94" i="12"/>
  <c r="K93" i="12"/>
  <c r="K92" i="12"/>
  <c r="K91" i="12"/>
  <c r="K90" i="12"/>
  <c r="K89" i="12"/>
  <c r="K88" i="12"/>
  <c r="K87" i="12"/>
  <c r="K86" i="12"/>
  <c r="K85" i="12"/>
  <c r="K84" i="12"/>
  <c r="K83" i="12"/>
  <c r="K82" i="12"/>
  <c r="K81" i="12"/>
  <c r="K80" i="12"/>
  <c r="K79" i="12"/>
  <c r="K78" i="12"/>
  <c r="K77" i="12"/>
  <c r="K76" i="12"/>
  <c r="K75" i="12"/>
  <c r="K74" i="12"/>
  <c r="K73" i="12"/>
  <c r="K72" i="12"/>
  <c r="K71" i="12"/>
  <c r="K70" i="12"/>
  <c r="K69" i="12"/>
  <c r="K68" i="12"/>
  <c r="K67" i="12"/>
  <c r="K66" i="12"/>
  <c r="K65" i="12"/>
  <c r="K64" i="12"/>
  <c r="K63" i="12"/>
  <c r="K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1" i="12"/>
  <c r="Q100"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L52" i="6" l="1"/>
  <c r="R100" i="12" l="1"/>
  <c r="R99" i="12"/>
  <c r="R98" i="12"/>
  <c r="R97" i="12"/>
  <c r="R96" i="12"/>
  <c r="R95" i="12"/>
  <c r="R94" i="12"/>
  <c r="R93" i="12"/>
  <c r="R92" i="12"/>
  <c r="R91" i="12"/>
  <c r="R90" i="12"/>
  <c r="R89" i="12"/>
  <c r="R88" i="12"/>
  <c r="R87" i="12"/>
  <c r="R86" i="12"/>
  <c r="R85" i="12"/>
  <c r="R84" i="12"/>
  <c r="R83" i="12"/>
  <c r="R82" i="12"/>
  <c r="R81" i="12"/>
  <c r="R80" i="12"/>
  <c r="R79" i="12"/>
  <c r="R78" i="12"/>
  <c r="R77" i="12"/>
  <c r="R76" i="12"/>
  <c r="R75" i="12"/>
  <c r="R74" i="12"/>
  <c r="R73" i="12"/>
  <c r="R72" i="12"/>
  <c r="R71" i="12"/>
  <c r="R70" i="12"/>
  <c r="R69" i="12"/>
  <c r="R68" i="12"/>
  <c r="R67" i="12"/>
  <c r="R66" i="12"/>
  <c r="R65" i="12"/>
  <c r="R64" i="12"/>
  <c r="R63" i="12"/>
  <c r="R62" i="12"/>
  <c r="R61" i="12"/>
  <c r="R60" i="12"/>
  <c r="R59" i="12"/>
  <c r="R58" i="12"/>
  <c r="R57" i="12"/>
  <c r="R56" i="12"/>
  <c r="R55" i="12"/>
  <c r="R54" i="12"/>
  <c r="R53" i="12"/>
  <c r="R52" i="12"/>
  <c r="R51" i="12"/>
  <c r="R50" i="12"/>
  <c r="R49" i="12"/>
  <c r="R48" i="12"/>
  <c r="R47" i="12"/>
  <c r="R46" i="12"/>
  <c r="R45" i="12"/>
  <c r="R44" i="12"/>
  <c r="R43" i="12"/>
  <c r="R42" i="12"/>
  <c r="R41" i="12"/>
  <c r="R40" i="12"/>
  <c r="R39" i="12"/>
  <c r="R38" i="12"/>
  <c r="R37" i="12"/>
  <c r="R36" i="12"/>
  <c r="R35" i="12"/>
  <c r="R34" i="12"/>
  <c r="R33" i="12"/>
  <c r="R32" i="12"/>
  <c r="R31" i="12"/>
  <c r="R30" i="12"/>
  <c r="R29" i="12"/>
  <c r="R28" i="12"/>
  <c r="R27" i="12"/>
  <c r="R26" i="12"/>
  <c r="R25" i="12"/>
  <c r="R24" i="12"/>
  <c r="R23" i="12"/>
  <c r="R22" i="12"/>
  <c r="R21" i="12"/>
  <c r="R20" i="12"/>
  <c r="R19" i="12"/>
  <c r="R18" i="12"/>
  <c r="R17" i="12"/>
  <c r="R16" i="12"/>
  <c r="R15" i="12"/>
  <c r="R14" i="12"/>
  <c r="R13" i="12"/>
  <c r="R12" i="12"/>
  <c r="R11" i="12"/>
  <c r="R10" i="12"/>
  <c r="R9" i="12"/>
  <c r="R8" i="12"/>
  <c r="R7" i="12"/>
  <c r="R6" i="12"/>
  <c r="R5" i="12"/>
  <c r="R4" i="12"/>
  <c r="O4" i="1" l="1"/>
  <c r="J11" i="12" l="1"/>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D6" i="10" l="1"/>
  <c r="D5" i="10"/>
  <c r="L4" i="1"/>
  <c r="D9" i="10" l="1"/>
  <c r="C6" i="10"/>
  <c r="E6" i="10" s="1"/>
  <c r="B1" i="8" l="1"/>
  <c r="B1" i="10" l="1"/>
  <c r="B1" i="6"/>
  <c r="A4" i="6" l="1"/>
  <c r="A12" i="6"/>
  <c r="A76" i="6"/>
  <c r="A37" i="6"/>
  <c r="A77" i="6"/>
  <c r="A6" i="6"/>
  <c r="A14" i="6"/>
  <c r="A22" i="6"/>
  <c r="A30" i="6"/>
  <c r="A38" i="6"/>
  <c r="A46" i="6"/>
  <c r="A54" i="6"/>
  <c r="A62" i="6"/>
  <c r="A70" i="6"/>
  <c r="A78" i="6"/>
  <c r="A86" i="6"/>
  <c r="A94" i="6"/>
  <c r="A8" i="6"/>
  <c r="A24" i="6"/>
  <c r="A32" i="6"/>
  <c r="A48" i="6"/>
  <c r="A64" i="6"/>
  <c r="A80" i="6"/>
  <c r="A88" i="6"/>
  <c r="A9" i="6"/>
  <c r="A25" i="6"/>
  <c r="A41" i="6"/>
  <c r="A57" i="6"/>
  <c r="A73" i="6"/>
  <c r="A89" i="6"/>
  <c r="A36" i="6"/>
  <c r="A60" i="6"/>
  <c r="A100" i="6"/>
  <c r="A13" i="6"/>
  <c r="A45" i="6"/>
  <c r="A93" i="6"/>
  <c r="A7" i="6"/>
  <c r="A15" i="6"/>
  <c r="A23" i="6"/>
  <c r="A31" i="6"/>
  <c r="A39" i="6"/>
  <c r="A47" i="6"/>
  <c r="A55" i="6"/>
  <c r="A63" i="6"/>
  <c r="A71" i="6"/>
  <c r="A79" i="6"/>
  <c r="A87" i="6"/>
  <c r="A95" i="6"/>
  <c r="A16" i="6"/>
  <c r="A40" i="6"/>
  <c r="A56" i="6"/>
  <c r="A72" i="6"/>
  <c r="A96" i="6"/>
  <c r="A17" i="6"/>
  <c r="A33" i="6"/>
  <c r="A49" i="6"/>
  <c r="A65" i="6"/>
  <c r="A81" i="6"/>
  <c r="A97" i="6"/>
  <c r="A20" i="6"/>
  <c r="A52" i="6"/>
  <c r="A84" i="6"/>
  <c r="A21" i="6"/>
  <c r="A69" i="6"/>
  <c r="A44" i="6"/>
  <c r="A29" i="6"/>
  <c r="A61" i="6"/>
  <c r="A10" i="6"/>
  <c r="A18" i="6"/>
  <c r="A26" i="6"/>
  <c r="A34" i="6"/>
  <c r="A42" i="6"/>
  <c r="A50" i="6"/>
  <c r="A58" i="6"/>
  <c r="A66" i="6"/>
  <c r="A74" i="6"/>
  <c r="A82" i="6"/>
  <c r="A90" i="6"/>
  <c r="A98" i="6"/>
  <c r="A11" i="6"/>
  <c r="A19" i="6"/>
  <c r="A27" i="6"/>
  <c r="A35" i="6"/>
  <c r="A43" i="6"/>
  <c r="A51" i="6"/>
  <c r="A59" i="6"/>
  <c r="A67" i="6"/>
  <c r="A75" i="6"/>
  <c r="A83" i="6"/>
  <c r="A91" i="6"/>
  <c r="A99" i="6"/>
  <c r="A28" i="6"/>
  <c r="A68" i="6"/>
  <c r="A92" i="6"/>
  <c r="A5" i="6"/>
  <c r="A53" i="6"/>
  <c r="A85" i="6"/>
  <c r="C5" i="10"/>
  <c r="E5" i="10" l="1"/>
  <c r="E9" i="10" s="1"/>
  <c r="C9" i="10"/>
  <c r="F15" i="2"/>
  <c r="O5" i="1" l="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100" i="1"/>
</calcChain>
</file>

<file path=xl/sharedStrings.xml><?xml version="1.0" encoding="utf-8"?>
<sst xmlns="http://schemas.openxmlformats.org/spreadsheetml/2006/main" count="392" uniqueCount="284">
  <si>
    <t>Funding Source (dropdown)</t>
  </si>
  <si>
    <t>Model</t>
  </si>
  <si>
    <t>Asset Owner</t>
  </si>
  <si>
    <t>TERM Scale Condition</t>
  </si>
  <si>
    <t>N/A</t>
  </si>
  <si>
    <t>Agency</t>
  </si>
  <si>
    <t>Equipment</t>
  </si>
  <si>
    <t>SystemID</t>
  </si>
  <si>
    <t>SystemName</t>
  </si>
  <si>
    <t>Alamance County Transportation Authority</t>
  </si>
  <si>
    <t>Albemarle Regional Health Services</t>
  </si>
  <si>
    <t>Western Piedmont Regional Transportation Authority</t>
  </si>
  <si>
    <t>Alleghany County</t>
  </si>
  <si>
    <t>AppalCART</t>
  </si>
  <si>
    <t>Ashe County Transportation Authority, Inc.</t>
  </si>
  <si>
    <t>Avery County Transportation Authority</t>
  </si>
  <si>
    <t>Bladen County</t>
  </si>
  <si>
    <t>Buncombe County</t>
  </si>
  <si>
    <t>Caldwell</t>
  </si>
  <si>
    <t>Cape Fear Public Transportation Authority - WAVE Transit</t>
  </si>
  <si>
    <t>Catawba</t>
  </si>
  <si>
    <t>Cherokee County</t>
  </si>
  <si>
    <t>City of Rocky Mount</t>
  </si>
  <si>
    <t>Columbus County</t>
  </si>
  <si>
    <t>Hoke County</t>
  </si>
  <si>
    <t>Hyde County Non-Profit Private Transportation Corp Inc.</t>
  </si>
  <si>
    <t>Iredell County</t>
  </si>
  <si>
    <t>Jackson County</t>
  </si>
  <si>
    <t>Johnston County Council on Aging, Inc.</t>
  </si>
  <si>
    <t>Kerr Area Transportation Authority</t>
  </si>
  <si>
    <t>Lee County</t>
  </si>
  <si>
    <t>Lenoir County</t>
  </si>
  <si>
    <t>Lincoln County</t>
  </si>
  <si>
    <t>Macon County</t>
  </si>
  <si>
    <t>Madison County Transportation Authority</t>
  </si>
  <si>
    <t>Martin County</t>
  </si>
  <si>
    <t>McDowell County Transportation Planning Bd Inc.</t>
  </si>
  <si>
    <t>Mecklenburg County</t>
  </si>
  <si>
    <t>Mitchell County Transportation Authority</t>
  </si>
  <si>
    <t>Moore County</t>
  </si>
  <si>
    <t>Mountain Projects Inc.</t>
  </si>
  <si>
    <t>Onslow United Transit System, Inc.</t>
  </si>
  <si>
    <t>Orange County</t>
  </si>
  <si>
    <t>Pender Adult Services Inc.</t>
  </si>
  <si>
    <t>Person County</t>
  </si>
  <si>
    <t>Pitt County/Pitt Area Transit System</t>
  </si>
  <si>
    <t>Polk County Transportation Authority</t>
  </si>
  <si>
    <t>Randolph County Senior Adults Assoc. Inc.</t>
  </si>
  <si>
    <t>Richmond Interagency Transportation, Inc.</t>
  </si>
  <si>
    <t>Robeson County</t>
  </si>
  <si>
    <t>Rockingham County Council on Aging Inc.</t>
  </si>
  <si>
    <t>Rowan County</t>
  </si>
  <si>
    <t>Rutherford County</t>
  </si>
  <si>
    <t>Sampson County</t>
  </si>
  <si>
    <t>Scotland County</t>
  </si>
  <si>
    <t>Stanly County</t>
  </si>
  <si>
    <t>Swain County Focal Point on Aging Inc.</t>
  </si>
  <si>
    <t>Transportation Administration of Cleveland County Inc.</t>
  </si>
  <si>
    <t>Transylvania County</t>
  </si>
  <si>
    <t>Tyrrell County</t>
  </si>
  <si>
    <t>Union County</t>
  </si>
  <si>
    <t>Wake County</t>
  </si>
  <si>
    <t>Washington County</t>
  </si>
  <si>
    <t>Western Carolina Community Action Inc.</t>
  </si>
  <si>
    <t>Wilkes Transportation Authority</t>
  </si>
  <si>
    <t>Wilson County</t>
  </si>
  <si>
    <t>Yadkin Valley Economic Development District Inc.</t>
  </si>
  <si>
    <t xml:space="preserve">Yancey County Transportation Authority </t>
  </si>
  <si>
    <t>CARY</t>
  </si>
  <si>
    <t>CHARLOTTE</t>
  </si>
  <si>
    <t>WILMINGTON</t>
  </si>
  <si>
    <t>RALEIGH - NCSU</t>
  </si>
  <si>
    <t>ROCKY MOUNT</t>
  </si>
  <si>
    <t>SALISBURY</t>
  </si>
  <si>
    <t>TRIANGLE TRANSIT</t>
  </si>
  <si>
    <t>PIEDMONT AUTHORITY</t>
  </si>
  <si>
    <t>JACKSONVILLE</t>
  </si>
  <si>
    <t>RALEIGH - CAT</t>
  </si>
  <si>
    <t>Wilson City (OLD)</t>
  </si>
  <si>
    <t>WINSTON-SALEM</t>
  </si>
  <si>
    <t>WPRTA</t>
  </si>
  <si>
    <t>Wilson City</t>
  </si>
  <si>
    <t>BURLINGTON</t>
  </si>
  <si>
    <t>Asset Categories</t>
  </si>
  <si>
    <t>Rolling Stock</t>
  </si>
  <si>
    <t>Facility</t>
  </si>
  <si>
    <t>Select System Name</t>
  </si>
  <si>
    <t>Asset Class</t>
  </si>
  <si>
    <t>State</t>
  </si>
  <si>
    <t>Local</t>
  </si>
  <si>
    <t>Rolling_Stock</t>
  </si>
  <si>
    <t>Agency Asset ID</t>
  </si>
  <si>
    <t>VIN #</t>
  </si>
  <si>
    <t>System Name</t>
  </si>
  <si>
    <t>3rd Party</t>
  </si>
  <si>
    <t>TERM Scale</t>
  </si>
  <si>
    <t>Model Year</t>
  </si>
  <si>
    <t>ModelYear</t>
  </si>
  <si>
    <t>Lift/No Lift</t>
  </si>
  <si>
    <t>Vehicle Makes</t>
  </si>
  <si>
    <t>Lift</t>
  </si>
  <si>
    <t>No Lift</t>
  </si>
  <si>
    <t>Chevrolet</t>
  </si>
  <si>
    <t>Dodge</t>
  </si>
  <si>
    <t>Chrysler</t>
  </si>
  <si>
    <t>Ford</t>
  </si>
  <si>
    <t>Gillig</t>
  </si>
  <si>
    <t>GMC</t>
  </si>
  <si>
    <t>Goshen</t>
  </si>
  <si>
    <t>Jeep</t>
  </si>
  <si>
    <t>Nissan</t>
  </si>
  <si>
    <t>Plymouth</t>
  </si>
  <si>
    <t>Make (Chassis)</t>
  </si>
  <si>
    <t>Date of Purchase/Rental</t>
  </si>
  <si>
    <t>County</t>
  </si>
  <si>
    <t>Authority</t>
  </si>
  <si>
    <t>Other (Describe)</t>
  </si>
  <si>
    <t>ARRA</t>
  </si>
  <si>
    <t>5316 (JARC)</t>
  </si>
  <si>
    <t>5317 (NF)</t>
  </si>
  <si>
    <t>TIGER</t>
  </si>
  <si>
    <t>EqFunding Source</t>
  </si>
  <si>
    <t>FedFunding Source</t>
  </si>
  <si>
    <t>5310 (State)</t>
  </si>
  <si>
    <t>5310 (MPO)</t>
  </si>
  <si>
    <t>Funding Source</t>
  </si>
  <si>
    <t>General Instructions</t>
  </si>
  <si>
    <t>ID</t>
  </si>
  <si>
    <t>Component</t>
  </si>
  <si>
    <t>Asset Quantity</t>
  </si>
  <si>
    <t>A</t>
  </si>
  <si>
    <t>B</t>
  </si>
  <si>
    <t>C</t>
  </si>
  <si>
    <t>D</t>
  </si>
  <si>
    <t>E</t>
  </si>
  <si>
    <t>F</t>
  </si>
  <si>
    <t>G</t>
  </si>
  <si>
    <t>H</t>
  </si>
  <si>
    <t>I</t>
  </si>
  <si>
    <t>J</t>
  </si>
  <si>
    <t>Roof</t>
  </si>
  <si>
    <t>Building Ext.</t>
  </si>
  <si>
    <t>Elevator/Lift</t>
  </si>
  <si>
    <t>Plumbing</t>
  </si>
  <si>
    <t>Heating/Cooling</t>
  </si>
  <si>
    <t>Fire Protection</t>
  </si>
  <si>
    <t xml:space="preserve">Electrical </t>
  </si>
  <si>
    <t>Site (Park &amp; Ride Lot, Plot)</t>
  </si>
  <si>
    <t>Fueling Station</t>
  </si>
  <si>
    <t>Paving/Sidewalks</t>
  </si>
  <si>
    <t xml:space="preserve">Surveillance </t>
  </si>
  <si>
    <t>Fencing/Lighting</t>
  </si>
  <si>
    <t>Maintenance Building - Equipment</t>
  </si>
  <si>
    <t xml:space="preserve">Excellent </t>
  </si>
  <si>
    <t>Good</t>
  </si>
  <si>
    <t xml:space="preserve">Adequate </t>
  </si>
  <si>
    <t xml:space="preserve">Marginal </t>
  </si>
  <si>
    <t>Poor</t>
  </si>
  <si>
    <t>K</t>
  </si>
  <si>
    <t>L</t>
  </si>
  <si>
    <t>M</t>
  </si>
  <si>
    <t>Key</t>
  </si>
  <si>
    <t>Administrative Facility</t>
  </si>
  <si>
    <t>Maintenance Facility</t>
  </si>
  <si>
    <t>Determine median value across components. Calculate this by tabulating the number of components inspected at each condition rating, and use as the overall rating the lowest rating achieved by at least half of the components. For instance, if 10 components were inspected and the results were evenly distributed between ratings (2 components with each of the 5 rating values), the overall rating would be 3 as at least half of the ratings would have a value of 3 or less.</t>
  </si>
  <si>
    <t>*</t>
  </si>
  <si>
    <t xml:space="preserve">Overall Condition Rating </t>
  </si>
  <si>
    <t>Overall Condition Rating</t>
  </si>
  <si>
    <t>Anson County</t>
  </si>
  <si>
    <t>Beaufort County Developmental Center Inc.</t>
  </si>
  <si>
    <t>Brunswick Transit System, Inc.</t>
  </si>
  <si>
    <t>Burke</t>
  </si>
  <si>
    <t>Cabarrus County</t>
  </si>
  <si>
    <t xml:space="preserve">Carteret County </t>
  </si>
  <si>
    <t>Caswell County</t>
  </si>
  <si>
    <t>Chatham Transit Network</t>
  </si>
  <si>
    <t>Choanoke Public Transportation Authority</t>
  </si>
  <si>
    <t>Clay County</t>
  </si>
  <si>
    <t>Craven County</t>
  </si>
  <si>
    <t>Cumberland County</t>
  </si>
  <si>
    <t>Dare County</t>
  </si>
  <si>
    <t>Davidson County</t>
  </si>
  <si>
    <t>Duplin County</t>
  </si>
  <si>
    <t>Durham County</t>
  </si>
  <si>
    <t>Eastern Band of Cherokee Indians</t>
  </si>
  <si>
    <t>Gaston County</t>
  </si>
  <si>
    <t>Gates County</t>
  </si>
  <si>
    <t>Goldsboro-Wayne Transportation Authority</t>
  </si>
  <si>
    <t>Graham County</t>
  </si>
  <si>
    <t>Greene County</t>
  </si>
  <si>
    <t>Guilford County</t>
  </si>
  <si>
    <t>Harnett County</t>
  </si>
  <si>
    <t>Alexander</t>
  </si>
  <si>
    <t>CONCORD/KANNAPOLIS</t>
  </si>
  <si>
    <t>DURHAM</t>
  </si>
  <si>
    <t>FAYETTEVILLE</t>
  </si>
  <si>
    <t>GASTONIA</t>
  </si>
  <si>
    <t>GOLDSBORO</t>
  </si>
  <si>
    <t>GREENSBORO</t>
  </si>
  <si>
    <t>GREENVILLE</t>
  </si>
  <si>
    <t>CHAPEL HILL</t>
  </si>
  <si>
    <t>ASHEVILLE</t>
  </si>
  <si>
    <t>HIGH POINT</t>
  </si>
  <si>
    <t>Senior Care Connections - Elite</t>
  </si>
  <si>
    <t>Forsyth County</t>
  </si>
  <si>
    <t>Summary</t>
  </si>
  <si>
    <t>Date</t>
  </si>
  <si>
    <t>Signature of Accountable Executive</t>
  </si>
  <si>
    <t>PTD/ITRE Comments about the data</t>
  </si>
  <si>
    <t>Facilities Count</t>
  </si>
  <si>
    <t>Rolling Stock Count</t>
  </si>
  <si>
    <t>Equipment Units Count</t>
  </si>
  <si>
    <t>Total Records</t>
  </si>
  <si>
    <t>Record Counts</t>
  </si>
  <si>
    <t>4. COMPLETION AND CERTIFICATION OF TAM INVENTORY</t>
  </si>
  <si>
    <t>Phone Number:</t>
  </si>
  <si>
    <t>Full Name:</t>
  </si>
  <si>
    <t xml:space="preserve">Email Address: </t>
  </si>
  <si>
    <t>June 30th Odometer</t>
  </si>
  <si>
    <t>Ambulatory Seats</t>
  </si>
  <si>
    <t>Non-Ambulatory Seats</t>
  </si>
  <si>
    <t>Seating</t>
  </si>
  <si>
    <t>Average Age (Years)</t>
  </si>
  <si>
    <t>Total Cost ($)</t>
  </si>
  <si>
    <t>Count of DATE PURCHASED</t>
  </si>
  <si>
    <t>Count of TERM SCALE</t>
  </si>
  <si>
    <t>Count of VIN #</t>
  </si>
  <si>
    <r>
      <rPr>
        <sz val="14"/>
        <color theme="4" tint="-0.249977111117893"/>
        <rFont val="Calibri"/>
        <family val="2"/>
        <scheme val="minor"/>
      </rPr>
      <t xml:space="preserve">ONLY ENTER </t>
    </r>
    <r>
      <rPr>
        <u/>
        <sz val="14"/>
        <color theme="4" tint="-0.249977111117893"/>
        <rFont val="Calibri"/>
        <family val="2"/>
        <scheme val="minor"/>
      </rPr>
      <t>REVENUE</t>
    </r>
    <r>
      <rPr>
        <sz val="14"/>
        <color theme="4" tint="-0.249977111117893"/>
        <rFont val="Calibri"/>
        <family val="2"/>
        <scheme val="minor"/>
      </rPr>
      <t xml:space="preserve"> VEHICLES </t>
    </r>
    <r>
      <rPr>
        <u/>
        <sz val="14"/>
        <color theme="4" tint="-0.249977111117893"/>
        <rFont val="Calibri"/>
        <family val="2"/>
        <scheme val="minor"/>
      </rPr>
      <t>WITHOUT</t>
    </r>
    <r>
      <rPr>
        <sz val="14"/>
        <color theme="4" tint="-0.249977111117893"/>
        <rFont val="Calibri"/>
        <family val="2"/>
        <scheme val="minor"/>
      </rPr>
      <t xml:space="preserve"> NCDOT HELD TITLES.  (E.g. Locally owned/Urban Vehicles)   </t>
    </r>
    <r>
      <rPr>
        <sz val="14"/>
        <color theme="1"/>
        <rFont val="Calibri"/>
        <family val="2"/>
        <scheme val="minor"/>
      </rPr>
      <t xml:space="preserve">                                                                                    </t>
    </r>
    <r>
      <rPr>
        <u/>
        <sz val="14"/>
        <color rgb="FFFF0000"/>
        <rFont val="Calibri"/>
        <family val="2"/>
        <scheme val="minor"/>
      </rPr>
      <t>SERVICE/SUPPORT</t>
    </r>
    <r>
      <rPr>
        <sz val="14"/>
        <color rgb="FFFF0000"/>
        <rFont val="Calibri"/>
        <family val="2"/>
        <scheme val="minor"/>
      </rPr>
      <t xml:space="preserve"> VEHICLES ARE RECORDED IN THE </t>
    </r>
    <r>
      <rPr>
        <u/>
        <sz val="14"/>
        <color rgb="FFFF0000"/>
        <rFont val="Calibri"/>
        <family val="2"/>
        <scheme val="minor"/>
      </rPr>
      <t>EQUIPMENT</t>
    </r>
    <r>
      <rPr>
        <sz val="14"/>
        <color rgb="FFFF0000"/>
        <rFont val="Calibri"/>
        <family val="2"/>
        <scheme val="minor"/>
      </rPr>
      <t xml:space="preserve"> TAB</t>
    </r>
  </si>
  <si>
    <t>Upload this original excel file and scanned .pdf version of this signed completion tab to Partner Connect.</t>
  </si>
  <si>
    <t>x</t>
  </si>
  <si>
    <t>Useful Life Benchmark (years)</t>
  </si>
  <si>
    <t>Claim ID</t>
  </si>
  <si>
    <t>AB - Articulated Bus</t>
  </si>
  <si>
    <t>AO - Automobile</t>
  </si>
  <si>
    <t>BR - Over-the-road Bus</t>
  </si>
  <si>
    <t>BU - Bus</t>
  </si>
  <si>
    <t>CU - Cutaway Bus</t>
  </si>
  <si>
    <t>DB - Double Decked Bus</t>
  </si>
  <si>
    <t>FB - Ferryboat</t>
  </si>
  <si>
    <t>MB - Mini-bus</t>
  </si>
  <si>
    <t>MV - Mini-van</t>
  </si>
  <si>
    <t>RT - Rubber-tire Vintage Trolley</t>
  </si>
  <si>
    <t>SB - School Bus</t>
  </si>
  <si>
    <t>SV - Sport Utility Vehicle</t>
  </si>
  <si>
    <t>TB - Trolleybus</t>
  </si>
  <si>
    <t>VN - Van</t>
  </si>
  <si>
    <t>Non Revenue/Service Automobile</t>
  </si>
  <si>
    <t>Maintenance Equipment</t>
  </si>
  <si>
    <t>Custom</t>
  </si>
  <si>
    <t>Office Equipment</t>
  </si>
  <si>
    <t>Administration</t>
  </si>
  <si>
    <t>Maintenance</t>
  </si>
  <si>
    <t>Parking Structures</t>
  </si>
  <si>
    <t>Passenger Facilities</t>
  </si>
  <si>
    <t>Shelter</t>
  </si>
  <si>
    <t>Storage</t>
  </si>
  <si>
    <t>Vehicle Technology</t>
  </si>
  <si>
    <t>FOR SERVICE/SUPPORT VEHICLES</t>
  </si>
  <si>
    <t>Age (Years)</t>
  </si>
  <si>
    <r>
      <rPr>
        <sz val="11"/>
        <color rgb="FF0070C0"/>
        <rFont val="Calibri"/>
        <family val="2"/>
        <scheme val="minor"/>
      </rPr>
      <t xml:space="preserve">Document all equipment with a purchase price (&gt;=) $100 and with a useful life greater than 1 year. </t>
    </r>
    <r>
      <rPr>
        <sz val="11"/>
        <color rgb="FFFF0000"/>
        <rFont val="Calibri"/>
        <family val="2"/>
        <scheme val="minor"/>
      </rPr>
      <t xml:space="preserve">ALSO DOCUMENT ANY ACTIVE ASSET WITH A REPLACEMENT COST </t>
    </r>
    <r>
      <rPr>
        <u/>
        <sz val="11"/>
        <color rgb="FFFF0000"/>
        <rFont val="Calibri"/>
        <family val="2"/>
        <scheme val="minor"/>
      </rPr>
      <t>(&gt; =) $50,000</t>
    </r>
    <r>
      <rPr>
        <sz val="11"/>
        <color rgb="FF0070C0"/>
        <rFont val="Calibri"/>
        <family val="2"/>
        <scheme val="minor"/>
      </rPr>
      <t xml:space="preserve">    </t>
    </r>
    <r>
      <rPr>
        <u/>
        <sz val="11"/>
        <color rgb="FF0070C0"/>
        <rFont val="Calibri"/>
        <family val="2"/>
        <scheme val="minor"/>
      </rPr>
      <t xml:space="preserve">REGARDLESS OF WHEN THE ASSET WAS PURCHASED (EX. </t>
    </r>
    <r>
      <rPr>
        <b/>
        <u/>
        <sz val="11"/>
        <color rgb="FF0070C0"/>
        <rFont val="Calibri"/>
        <family val="2"/>
        <scheme val="minor"/>
      </rPr>
      <t>Service/Support Vehicle</t>
    </r>
    <r>
      <rPr>
        <u/>
        <sz val="11"/>
        <color rgb="FF0070C0"/>
        <rFont val="Calibri"/>
        <family val="2"/>
        <scheme val="minor"/>
      </rPr>
      <t xml:space="preserve">, Hydraulic Lift, Generator) </t>
    </r>
    <r>
      <rPr>
        <sz val="11"/>
        <color theme="4" tint="-0.249977111117893"/>
        <rFont val="Calibri"/>
        <family val="2"/>
        <scheme val="minor"/>
      </rPr>
      <t>DO NOT DOCUMENT: Cell Phones, Administrative Marketing Items</t>
    </r>
  </si>
  <si>
    <t>Description/Model</t>
  </si>
  <si>
    <t>Replacement Cost</t>
  </si>
  <si>
    <t>Acquisition Year</t>
  </si>
  <si>
    <t>I hereby certify that, to the best of my knowledge, the information in this TAM Inventory is accurate and complete.                                                                                                                                                                     I also affirm my participation in and approval of, the NCDOT Sponsored Group TAM Plan.</t>
  </si>
  <si>
    <t>Accountable Executive Contact Information</t>
  </si>
  <si>
    <t>Value to enter into TERM Scale Condition =&gt;</t>
  </si>
  <si>
    <t>Date of Acquisition/Rental</t>
  </si>
  <si>
    <t>Replacement Cost/Annual Rent</t>
  </si>
  <si>
    <t>5339U-Urban</t>
  </si>
  <si>
    <t>Year Built</t>
  </si>
  <si>
    <t>Facility Address (Street, City, State, Zip)</t>
  </si>
  <si>
    <t>Square Footage (sq ft.)</t>
  </si>
  <si>
    <t>Admin/Maintenance</t>
  </si>
  <si>
    <t>City</t>
  </si>
  <si>
    <t>Make 
(Chassis)</t>
  </si>
  <si>
    <t>Space Utilized</t>
  </si>
  <si>
    <t>Less Than 50%</t>
  </si>
  <si>
    <t>Space Utilized
 (dropdown)</t>
  </si>
  <si>
    <t>50% or More</t>
  </si>
  <si>
    <t>Ocracoke Tram</t>
  </si>
  <si>
    <t>Ocracoke Passenger Ferry</t>
  </si>
  <si>
    <t>Computer Software</t>
  </si>
  <si>
    <t>HENDERSON CITY</t>
  </si>
  <si>
    <t>FY2021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</si>
</sst>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quot;$&quot;#,##0.00"/>
    <numFmt numFmtId="165" formatCode="?????????????????"/>
    <numFmt numFmtId="166" formatCode="###\-###\-####"/>
    <numFmt numFmtId="167" formatCode="##/#"/>
    <numFmt numFmtId="168" formatCode="&quot;$&quot;#,##0"/>
    <numFmt numFmtId="169" formatCode="0.0"/>
    <numFmt numFmtId="170" formatCode="##########"/>
  </numFmts>
  <fonts count="40"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sz val="20"/>
      <color theme="1"/>
      <name val="Calibri"/>
      <family val="2"/>
      <scheme val="minor"/>
    </font>
    <font>
      <sz val="10"/>
      <name val="Arial"/>
      <family val="2"/>
    </font>
    <font>
      <b/>
      <sz val="12"/>
      <name val="Arial"/>
      <family val="2"/>
    </font>
    <font>
      <sz val="11"/>
      <color rgb="FF3F3F76"/>
      <name val="Calibri"/>
      <family val="2"/>
      <scheme val="minor"/>
    </font>
    <font>
      <sz val="11"/>
      <color rgb="FFFF0000"/>
      <name val="Calibri"/>
      <family val="2"/>
      <scheme val="minor"/>
    </font>
    <font>
      <sz val="11"/>
      <color rgb="FF0070C0"/>
      <name val="Calibri"/>
      <family val="2"/>
      <scheme val="minor"/>
    </font>
    <font>
      <u/>
      <sz val="11"/>
      <color rgb="FF0070C0"/>
      <name val="Calibri"/>
      <family val="2"/>
      <scheme val="minor"/>
    </font>
    <font>
      <sz val="11"/>
      <color rgb="FF9C6500"/>
      <name val="Calibri"/>
      <family val="2"/>
      <scheme val="minor"/>
    </font>
    <font>
      <sz val="12"/>
      <name val="Arial"/>
      <family val="2"/>
    </font>
    <font>
      <sz val="8"/>
      <name val="Arial"/>
      <family val="2"/>
    </font>
    <font>
      <b/>
      <sz val="8"/>
      <color theme="3"/>
      <name val="Aharoni"/>
    </font>
    <font>
      <sz val="8"/>
      <color theme="3"/>
      <name val="Aharoni"/>
    </font>
    <font>
      <b/>
      <sz val="8"/>
      <name val="Arial"/>
      <family val="2"/>
    </font>
    <font>
      <sz val="8"/>
      <name val="Calibri"/>
      <family val="2"/>
      <scheme val="minor"/>
    </font>
    <font>
      <b/>
      <sz val="10"/>
      <name val="Arial"/>
      <family val="2"/>
    </font>
    <font>
      <sz val="10"/>
      <name val="Calibri"/>
      <family val="2"/>
      <scheme val="minor"/>
    </font>
    <font>
      <b/>
      <sz val="12"/>
      <color theme="3" tint="-0.249977111117893"/>
      <name val="Calibri"/>
      <family val="2"/>
      <scheme val="minor"/>
    </font>
    <font>
      <sz val="12"/>
      <name val="Calibri"/>
      <family val="2"/>
      <scheme val="minor"/>
    </font>
    <font>
      <b/>
      <sz val="12"/>
      <color theme="3"/>
      <name val="Calibri"/>
      <family val="2"/>
      <scheme val="minor"/>
    </font>
    <font>
      <sz val="9"/>
      <color theme="3"/>
      <name val="Calibri"/>
      <family val="2"/>
      <scheme val="minor"/>
    </font>
    <font>
      <b/>
      <sz val="8"/>
      <color theme="0"/>
      <name val="Calibri"/>
      <family val="2"/>
      <scheme val="minor"/>
    </font>
    <font>
      <b/>
      <sz val="8"/>
      <color theme="3"/>
      <name val="Calibri"/>
      <family val="2"/>
      <scheme val="minor"/>
    </font>
    <font>
      <sz val="8"/>
      <color theme="3"/>
      <name val="Calibri"/>
      <family val="2"/>
      <scheme val="minor"/>
    </font>
    <font>
      <b/>
      <sz val="8"/>
      <name val="Calibri"/>
      <family val="2"/>
      <scheme val="minor"/>
    </font>
    <font>
      <u/>
      <sz val="11"/>
      <color theme="10"/>
      <name val="Calibri"/>
      <family val="2"/>
      <scheme val="minor"/>
    </font>
    <font>
      <sz val="14"/>
      <color theme="1"/>
      <name val="Calibri"/>
      <family val="2"/>
      <scheme val="minor"/>
    </font>
    <font>
      <sz val="16"/>
      <color theme="1"/>
      <name val="Calibri"/>
      <family val="2"/>
      <scheme val="minor"/>
    </font>
    <font>
      <sz val="14"/>
      <color theme="4" tint="-0.249977111117893"/>
      <name val="Calibri"/>
      <family val="2"/>
      <scheme val="minor"/>
    </font>
    <font>
      <sz val="14"/>
      <color rgb="FFFF0000"/>
      <name val="Calibri"/>
      <family val="2"/>
      <scheme val="minor"/>
    </font>
    <font>
      <u/>
      <sz val="14"/>
      <color theme="4" tint="-0.249977111117893"/>
      <name val="Calibri"/>
      <family val="2"/>
      <scheme val="minor"/>
    </font>
    <font>
      <u/>
      <sz val="14"/>
      <color rgb="FFFF0000"/>
      <name val="Calibri"/>
      <family val="2"/>
      <scheme val="minor"/>
    </font>
    <font>
      <b/>
      <u/>
      <sz val="11"/>
      <color rgb="FF0070C0"/>
      <name val="Calibri"/>
      <family val="2"/>
      <scheme val="minor"/>
    </font>
    <font>
      <sz val="11"/>
      <color theme="8"/>
      <name val="Calibri"/>
      <family val="2"/>
      <scheme val="minor"/>
    </font>
    <font>
      <b/>
      <sz val="11"/>
      <color rgb="FFFF0000"/>
      <name val="Calibri"/>
      <family val="2"/>
      <scheme val="minor"/>
    </font>
    <font>
      <u/>
      <sz val="11"/>
      <color rgb="FFFF0000"/>
      <name val="Calibri"/>
      <family val="2"/>
      <scheme val="minor"/>
    </font>
    <font>
      <sz val="11"/>
      <color theme="4" tint="-0.249977111117893"/>
      <name val="Calibri"/>
      <family val="2"/>
      <scheme val="minor"/>
    </font>
  </fonts>
  <fills count="11">
    <fill>
      <patternFill patternType="none"/>
    </fill>
    <fill>
      <patternFill patternType="gray125"/>
    </fill>
    <fill>
      <patternFill patternType="solid">
        <fgColor rgb="FFF2F2F2"/>
        <bgColor indexed="64"/>
      </patternFill>
    </fill>
    <fill>
      <patternFill patternType="solid">
        <fgColor indexed="22"/>
        <bgColor indexed="0"/>
      </patternFill>
    </fill>
    <fill>
      <patternFill patternType="solid">
        <fgColor rgb="FFFFCC99"/>
      </patternFill>
    </fill>
    <fill>
      <patternFill patternType="solid">
        <fgColor theme="0"/>
        <bgColor indexed="64"/>
      </patternFill>
    </fill>
    <fill>
      <patternFill patternType="solid">
        <fgColor rgb="FFFFEB9C"/>
      </patternFill>
    </fill>
    <fill>
      <patternFill patternType="solid">
        <fgColor theme="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CDFB"/>
        <bgColor indexed="64"/>
      </patternFill>
    </fill>
  </fills>
  <borders count="36">
    <border>
      <left/>
      <right/>
      <top/>
      <bottom/>
      <diagonal/>
    </border>
    <border>
      <left style="medium">
        <color rgb="FFBFBFBF"/>
      </left>
      <right style="medium">
        <color rgb="FFBFBFBF"/>
      </right>
      <top style="medium">
        <color rgb="FFBFBFBF"/>
      </top>
      <bottom style="medium">
        <color rgb="FFBFBFBF"/>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7F7F7F"/>
      </bottom>
      <diagonal/>
    </border>
    <border>
      <left/>
      <right/>
      <top style="medium">
        <color rgb="FFBFBFBF"/>
      </top>
      <bottom style="medium">
        <color rgb="FFBFBFB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BFBFBF"/>
      </left>
      <right/>
      <top style="medium">
        <color rgb="FFBFBFBF"/>
      </top>
      <bottom style="medium">
        <color indexed="64"/>
      </bottom>
      <diagonal/>
    </border>
    <border>
      <left/>
      <right style="medium">
        <color rgb="FFBFBFBF"/>
      </right>
      <top style="medium">
        <color rgb="FFBFBFBF"/>
      </top>
      <bottom style="medium">
        <color indexed="64"/>
      </bottom>
      <diagonal/>
    </border>
    <border>
      <left/>
      <right/>
      <top style="medium">
        <color rgb="FFBFBFBF"/>
      </top>
      <bottom style="medium">
        <color indexed="64"/>
      </bottom>
      <diagonal/>
    </border>
    <border>
      <left/>
      <right/>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style="thin">
        <color indexed="22"/>
      </left>
      <right style="thin">
        <color indexed="22"/>
      </right>
      <top/>
      <bottom/>
      <diagonal/>
    </border>
  </borders>
  <cellStyleXfs count="8">
    <xf numFmtId="0" fontId="0" fillId="0" borderId="0"/>
    <xf numFmtId="0" fontId="3" fillId="0" borderId="0"/>
    <xf numFmtId="0" fontId="5" fillId="0" borderId="0"/>
    <xf numFmtId="0" fontId="7" fillId="4" borderId="7" applyNumberFormat="0" applyAlignment="0" applyProtection="0"/>
    <xf numFmtId="0" fontId="3" fillId="0" borderId="0"/>
    <xf numFmtId="0" fontId="11" fillId="6" borderId="0" applyNumberFormat="0" applyBorder="0" applyAlignment="0" applyProtection="0"/>
    <xf numFmtId="44" fontId="5" fillId="0" borderId="0" applyFont="0" applyFill="0" applyBorder="0" applyAlignment="0" applyProtection="0"/>
    <xf numFmtId="0" fontId="28" fillId="0" borderId="0" applyNumberFormat="0" applyFill="0" applyBorder="0" applyAlignment="0" applyProtection="0"/>
  </cellStyleXfs>
  <cellXfs count="138">
    <xf numFmtId="0" fontId="0" fillId="0" borderId="0" xfId="0"/>
    <xf numFmtId="0" fontId="1" fillId="2"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2" fillId="3" borderId="2" xfId="1" applyFont="1" applyFill="1" applyBorder="1" applyAlignment="1">
      <alignment horizontal="center"/>
    </xf>
    <xf numFmtId="0" fontId="2" fillId="0" borderId="3" xfId="1" applyFont="1" applyFill="1" applyBorder="1" applyAlignment="1">
      <alignment wrapText="1"/>
    </xf>
    <xf numFmtId="0" fontId="2" fillId="3" borderId="4" xfId="1" applyFont="1" applyFill="1" applyBorder="1" applyAlignment="1">
      <alignment horizontal="left" vertical="top"/>
    </xf>
    <xf numFmtId="0" fontId="0" fillId="0" borderId="0" xfId="0" applyAlignment="1">
      <alignment horizontal="left" vertical="top"/>
    </xf>
    <xf numFmtId="0" fontId="0" fillId="0" borderId="0" xfId="0" applyFill="1" applyBorder="1" applyAlignment="1">
      <alignment horizontal="left" vertical="top"/>
    </xf>
    <xf numFmtId="0" fontId="0" fillId="0" borderId="1" xfId="0" applyFill="1" applyBorder="1" applyAlignment="1" applyProtection="1">
      <alignment horizontal="center" wrapText="1"/>
    </xf>
    <xf numFmtId="0" fontId="0" fillId="0" borderId="0" xfId="0" applyAlignment="1">
      <alignment horizontal="center" vertical="center"/>
    </xf>
    <xf numFmtId="0" fontId="0" fillId="0" borderId="0" xfId="0" applyAlignment="1" applyProtection="1">
      <alignment horizontal="center"/>
    </xf>
    <xf numFmtId="0" fontId="1" fillId="2" borderId="1" xfId="0" applyFont="1" applyFill="1" applyBorder="1" applyAlignment="1" applyProtection="1">
      <alignment horizontal="center" wrapText="1"/>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Fill="1" applyBorder="1" applyAlignment="1">
      <alignment horizontal="center" vertical="top"/>
    </xf>
    <xf numFmtId="0" fontId="6" fillId="0" borderId="0" xfId="2" applyFont="1"/>
    <xf numFmtId="0" fontId="7" fillId="4" borderId="7" xfId="3"/>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Fill="1"/>
    <xf numFmtId="0" fontId="0" fillId="0" borderId="0" xfId="0" applyAlignment="1"/>
    <xf numFmtId="0" fontId="0" fillId="0" borderId="0" xfId="0" applyAlignment="1">
      <alignment vertical="top" wrapText="1"/>
    </xf>
    <xf numFmtId="0" fontId="0" fillId="5" borderId="0" xfId="0" applyFill="1"/>
    <xf numFmtId="0" fontId="2" fillId="3" borderId="2" xfId="4" applyFont="1" applyFill="1" applyBorder="1" applyAlignment="1">
      <alignment horizontal="center"/>
    </xf>
    <xf numFmtId="0" fontId="2" fillId="0" borderId="3" xfId="4" applyFont="1" applyFill="1" applyBorder="1" applyAlignment="1">
      <alignment wrapText="1"/>
    </xf>
    <xf numFmtId="0" fontId="0" fillId="0" borderId="0" xfId="0" applyBorder="1"/>
    <xf numFmtId="0" fontId="2" fillId="0" borderId="3" xfId="4" applyFont="1" applyFill="1" applyBorder="1" applyAlignment="1">
      <alignment horizontal="right" wrapText="1"/>
    </xf>
    <xf numFmtId="0" fontId="0" fillId="0" borderId="0" xfId="0" applyAlignment="1">
      <alignment wrapText="1"/>
    </xf>
    <xf numFmtId="0" fontId="12" fillId="5" borderId="18" xfId="2" applyFont="1" applyFill="1" applyBorder="1" applyAlignment="1" applyProtection="1">
      <alignment horizontal="left"/>
    </xf>
    <xf numFmtId="0" fontId="12" fillId="0" borderId="0" xfId="2" applyFont="1" applyProtection="1"/>
    <xf numFmtId="0" fontId="5" fillId="0" borderId="0" xfId="2" applyProtection="1"/>
    <xf numFmtId="0" fontId="5" fillId="5" borderId="20" xfId="2" applyFill="1" applyBorder="1" applyAlignment="1" applyProtection="1">
      <alignment horizontal="left"/>
    </xf>
    <xf numFmtId="0" fontId="13" fillId="5" borderId="20" xfId="2" applyFont="1" applyFill="1" applyBorder="1" applyAlignment="1" applyProtection="1">
      <alignment horizontal="left"/>
    </xf>
    <xf numFmtId="0" fontId="13" fillId="0" borderId="0" xfId="2" applyFont="1" applyProtection="1"/>
    <xf numFmtId="1" fontId="14" fillId="5" borderId="20" xfId="2" applyNumberFormat="1" applyFont="1" applyFill="1" applyBorder="1" applyAlignment="1" applyProtection="1">
      <alignment horizontal="left" wrapText="1"/>
    </xf>
    <xf numFmtId="1" fontId="15" fillId="5" borderId="20" xfId="2" applyNumberFormat="1" applyFont="1" applyFill="1" applyBorder="1" applyAlignment="1" applyProtection="1">
      <alignment horizontal="left"/>
    </xf>
    <xf numFmtId="0" fontId="16" fillId="0" borderId="0" xfId="2" applyFont="1" applyFill="1" applyBorder="1" applyProtection="1"/>
    <xf numFmtId="0" fontId="13" fillId="0" borderId="0" xfId="2" applyFont="1" applyFill="1" applyBorder="1" applyProtection="1"/>
    <xf numFmtId="0" fontId="13" fillId="5" borderId="28" xfId="2" applyFont="1" applyFill="1" applyBorder="1" applyAlignment="1" applyProtection="1">
      <alignment horizontal="left"/>
    </xf>
    <xf numFmtId="0" fontId="5" fillId="5" borderId="0" xfId="2" applyFill="1" applyAlignment="1" applyProtection="1">
      <alignment horizontal="right"/>
    </xf>
    <xf numFmtId="0" fontId="18" fillId="0" borderId="0" xfId="2" applyFont="1" applyFill="1" applyBorder="1" applyProtection="1"/>
    <xf numFmtId="0" fontId="19" fillId="5" borderId="16" xfId="2" applyFont="1" applyFill="1" applyBorder="1" applyAlignment="1" applyProtection="1">
      <alignment horizontal="right"/>
    </xf>
    <xf numFmtId="0" fontId="19" fillId="5" borderId="19" xfId="2" applyFont="1" applyFill="1" applyBorder="1" applyAlignment="1" applyProtection="1">
      <alignment horizontal="right"/>
    </xf>
    <xf numFmtId="0" fontId="22" fillId="5" borderId="0" xfId="2" applyFont="1" applyFill="1" applyBorder="1" applyProtection="1"/>
    <xf numFmtId="0" fontId="23" fillId="5" borderId="0" xfId="2" applyFont="1" applyFill="1" applyBorder="1" applyAlignment="1" applyProtection="1">
      <alignment horizontal="center"/>
    </xf>
    <xf numFmtId="0" fontId="19" fillId="0" borderId="0" xfId="2" applyFont="1" applyProtection="1"/>
    <xf numFmtId="0" fontId="17" fillId="5" borderId="19" xfId="2" applyFont="1" applyFill="1" applyBorder="1" applyAlignment="1" applyProtection="1">
      <alignment horizontal="right"/>
    </xf>
    <xf numFmtId="0" fontId="24" fillId="7" borderId="21" xfId="2" applyFont="1" applyFill="1" applyBorder="1" applyAlignment="1" applyProtection="1">
      <alignment horizontal="left"/>
    </xf>
    <xf numFmtId="0" fontId="24" fillId="7" borderId="21" xfId="2" applyFont="1" applyFill="1" applyBorder="1" applyAlignment="1" applyProtection="1">
      <alignment horizontal="center" vertical="center"/>
    </xf>
    <xf numFmtId="0" fontId="17" fillId="0" borderId="0" xfId="2" applyFont="1" applyProtection="1"/>
    <xf numFmtId="1" fontId="25" fillId="5" borderId="19" xfId="2" applyNumberFormat="1" applyFont="1" applyFill="1" applyBorder="1" applyAlignment="1" applyProtection="1">
      <alignment horizontal="right" wrapText="1"/>
    </xf>
    <xf numFmtId="0" fontId="17" fillId="5" borderId="0" xfId="2" applyFont="1" applyFill="1" applyBorder="1" applyAlignment="1" applyProtection="1">
      <alignment horizontal="right" vertical="center"/>
    </xf>
    <xf numFmtId="1" fontId="26" fillId="5" borderId="19" xfId="2" applyNumberFormat="1" applyFont="1" applyFill="1" applyBorder="1" applyAlignment="1" applyProtection="1">
      <alignment horizontal="right"/>
    </xf>
    <xf numFmtId="1" fontId="17" fillId="0" borderId="0" xfId="2" applyNumberFormat="1" applyFont="1" applyFill="1" applyBorder="1" applyAlignment="1" applyProtection="1">
      <alignment vertical="center"/>
    </xf>
    <xf numFmtId="1" fontId="17" fillId="0" borderId="21" xfId="2" applyNumberFormat="1" applyFont="1" applyFill="1" applyBorder="1" applyAlignment="1" applyProtection="1">
      <alignment vertical="center"/>
    </xf>
    <xf numFmtId="0" fontId="27" fillId="5" borderId="0" xfId="2" applyFont="1" applyFill="1" applyBorder="1" applyAlignment="1" applyProtection="1"/>
    <xf numFmtId="0" fontId="27" fillId="5" borderId="0" xfId="2" applyFont="1" applyFill="1" applyBorder="1" applyAlignment="1" applyProtection="1">
      <alignment horizontal="left"/>
    </xf>
    <xf numFmtId="0" fontId="27" fillId="5" borderId="0" xfId="2" applyFont="1" applyFill="1" applyBorder="1" applyAlignment="1" applyProtection="1">
      <alignment horizontal="center"/>
    </xf>
    <xf numFmtId="0" fontId="17" fillId="5" borderId="26" xfId="2" applyFont="1" applyFill="1" applyBorder="1" applyAlignment="1" applyProtection="1">
      <alignment horizontal="right"/>
    </xf>
    <xf numFmtId="0" fontId="17" fillId="5" borderId="27" xfId="2" applyFont="1" applyFill="1" applyBorder="1" applyProtection="1"/>
    <xf numFmtId="1" fontId="17" fillId="0" borderId="22" xfId="6" applyNumberFormat="1" applyFont="1" applyFill="1" applyBorder="1" applyAlignment="1" applyProtection="1">
      <alignment vertical="center"/>
    </xf>
    <xf numFmtId="1" fontId="17" fillId="0" borderId="21" xfId="6" applyNumberFormat="1" applyFont="1" applyFill="1" applyBorder="1" applyAlignment="1" applyProtection="1">
      <alignment vertical="center"/>
    </xf>
    <xf numFmtId="0" fontId="0" fillId="0" borderId="0" xfId="0" applyAlignment="1">
      <alignment horizontal="center" wrapText="1"/>
    </xf>
    <xf numFmtId="0" fontId="0" fillId="8" borderId="0" xfId="0" applyFill="1"/>
    <xf numFmtId="0" fontId="27" fillId="5" borderId="0" xfId="2" applyFont="1" applyFill="1" applyBorder="1" applyAlignment="1" applyProtection="1">
      <alignment horizontal="right"/>
    </xf>
    <xf numFmtId="0" fontId="28" fillId="5" borderId="0" xfId="7" applyFill="1" applyBorder="1" applyAlignment="1" applyProtection="1">
      <alignment horizontal="right"/>
    </xf>
    <xf numFmtId="0" fontId="0" fillId="5" borderId="0" xfId="0" applyFill="1" applyBorder="1" applyAlignment="1">
      <alignment horizontal="center"/>
    </xf>
    <xf numFmtId="0" fontId="30" fillId="0" borderId="0" xfId="0" applyFont="1" applyAlignment="1">
      <alignment vertical="center" wrapText="1"/>
    </xf>
    <xf numFmtId="0" fontId="30" fillId="0" borderId="32" xfId="0" applyFont="1" applyBorder="1" applyAlignment="1">
      <alignment vertical="center" wrapText="1"/>
    </xf>
    <xf numFmtId="0" fontId="30" fillId="0" borderId="0" xfId="0" applyFont="1" applyAlignment="1" applyProtection="1">
      <alignment vertical="center" wrapText="1"/>
    </xf>
    <xf numFmtId="0" fontId="30" fillId="0" borderId="32" xfId="0" applyFont="1" applyBorder="1" applyAlignment="1" applyProtection="1">
      <alignment vertical="center" wrapText="1"/>
    </xf>
    <xf numFmtId="0" fontId="0" fillId="5" borderId="1" xfId="0" applyNumberFormat="1" applyFill="1" applyBorder="1" applyAlignment="1" applyProtection="1">
      <alignment horizontal="center" wrapText="1"/>
    </xf>
    <xf numFmtId="167" fontId="0" fillId="5" borderId="1" xfId="0" applyNumberFormat="1" applyFill="1" applyBorder="1" applyAlignment="1" applyProtection="1">
      <alignment horizontal="center" wrapText="1"/>
    </xf>
    <xf numFmtId="0" fontId="0" fillId="5" borderId="0" xfId="0" applyFill="1" applyBorder="1" applyAlignment="1" applyProtection="1">
      <alignment horizontal="center"/>
    </xf>
    <xf numFmtId="168" fontId="13" fillId="0" borderId="21" xfId="2" applyNumberFormat="1" applyFont="1" applyBorder="1" applyProtection="1"/>
    <xf numFmtId="169" fontId="17" fillId="0" borderId="21" xfId="2" applyNumberFormat="1" applyFont="1" applyBorder="1" applyProtection="1"/>
    <xf numFmtId="169" fontId="17" fillId="0" borderId="0" xfId="2" applyNumberFormat="1" applyFont="1" applyProtection="1"/>
    <xf numFmtId="0" fontId="1" fillId="2" borderId="33" xfId="0" applyFont="1" applyFill="1" applyBorder="1" applyAlignment="1" applyProtection="1">
      <alignment horizontal="center" wrapText="1"/>
    </xf>
    <xf numFmtId="1" fontId="0" fillId="9" borderId="1" xfId="0" applyNumberFormat="1" applyFill="1" applyBorder="1" applyAlignment="1" applyProtection="1">
      <alignment horizontal="center" wrapText="1"/>
      <protection locked="0"/>
    </xf>
    <xf numFmtId="165" fontId="0" fillId="9" borderId="1" xfId="0" applyNumberFormat="1" applyFill="1" applyBorder="1" applyAlignment="1" applyProtection="1">
      <alignment horizontal="center" wrapText="1"/>
      <protection locked="0"/>
    </xf>
    <xf numFmtId="1" fontId="0" fillId="9" borderId="1" xfId="0" applyNumberFormat="1" applyFill="1" applyBorder="1" applyAlignment="1" applyProtection="1">
      <alignment horizontal="center" vertical="center" wrapText="1"/>
      <protection locked="0"/>
    </xf>
    <xf numFmtId="0" fontId="0" fillId="9" borderId="1" xfId="0" applyFill="1" applyBorder="1" applyAlignment="1" applyProtection="1">
      <alignment horizontal="center" wrapText="1"/>
      <protection locked="0"/>
    </xf>
    <xf numFmtId="0" fontId="1" fillId="2" borderId="34" xfId="0" applyFont="1" applyFill="1" applyBorder="1" applyAlignment="1">
      <alignment horizontal="center" vertical="top" wrapText="1"/>
    </xf>
    <xf numFmtId="0" fontId="1" fillId="2" borderId="34" xfId="0" applyFont="1" applyFill="1" applyBorder="1" applyAlignment="1" applyProtection="1">
      <alignment horizontal="center" vertical="top" wrapText="1"/>
    </xf>
    <xf numFmtId="1" fontId="0" fillId="0" borderId="0" xfId="0" applyNumberFormat="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0" fontId="0" fillId="0" borderId="0" xfId="0" applyAlignment="1">
      <alignment horizontal="center" vertical="center" wrapText="1"/>
    </xf>
    <xf numFmtId="0" fontId="36" fillId="0" borderId="0" xfId="0" applyFont="1" applyAlignment="1"/>
    <xf numFmtId="0" fontId="2" fillId="0" borderId="35" xfId="4" applyFont="1" applyFill="1" applyBorder="1" applyAlignment="1">
      <alignment horizontal="right" wrapText="1"/>
    </xf>
    <xf numFmtId="0" fontId="2" fillId="0" borderId="35" xfId="4" applyFont="1" applyFill="1" applyBorder="1" applyAlignment="1">
      <alignment wrapText="1"/>
    </xf>
    <xf numFmtId="0" fontId="0" fillId="10" borderId="1" xfId="0" applyFill="1" applyBorder="1" applyAlignment="1" applyProtection="1">
      <alignment horizontal="center" wrapText="1"/>
      <protection locked="0"/>
    </xf>
    <xf numFmtId="14" fontId="0" fillId="10" borderId="1" xfId="0" applyNumberFormat="1" applyFill="1" applyBorder="1" applyAlignment="1" applyProtection="1">
      <alignment horizontal="center" wrapText="1"/>
      <protection locked="0"/>
    </xf>
    <xf numFmtId="165" fontId="0" fillId="10" borderId="1" xfId="0" applyNumberFormat="1" applyFill="1" applyBorder="1" applyAlignment="1" applyProtection="1">
      <alignment horizontal="center" wrapText="1"/>
      <protection locked="0"/>
    </xf>
    <xf numFmtId="1" fontId="0" fillId="10" borderId="1" xfId="0" applyNumberFormat="1" applyFill="1" applyBorder="1" applyAlignment="1" applyProtection="1">
      <alignment horizontal="center" vertical="center" wrapText="1"/>
      <protection locked="0"/>
    </xf>
    <xf numFmtId="1" fontId="0" fillId="10" borderId="1" xfId="0" applyNumberFormat="1" applyFill="1" applyBorder="1" applyAlignment="1" applyProtection="1">
      <alignment horizontal="center" wrapText="1"/>
      <protection locked="0"/>
    </xf>
    <xf numFmtId="164" fontId="0" fillId="10" borderId="1" xfId="0" applyNumberFormat="1" applyFill="1" applyBorder="1" applyAlignment="1" applyProtection="1">
      <alignment horizontal="center" wrapText="1"/>
      <protection locked="0"/>
    </xf>
    <xf numFmtId="170" fontId="0" fillId="10" borderId="1" xfId="0" applyNumberFormat="1" applyFill="1" applyBorder="1" applyAlignment="1" applyProtection="1">
      <alignment horizontal="center" wrapText="1"/>
      <protection locked="0"/>
    </xf>
    <xf numFmtId="3" fontId="0" fillId="10" borderId="1" xfId="0" applyNumberFormat="1" applyFill="1" applyBorder="1" applyAlignment="1" applyProtection="1">
      <alignment horizontal="center" wrapText="1"/>
      <protection locked="0"/>
    </xf>
    <xf numFmtId="0" fontId="0" fillId="10" borderId="5" xfId="0" applyFill="1" applyBorder="1" applyAlignment="1" applyProtection="1">
      <alignment wrapText="1"/>
      <protection locked="0"/>
    </xf>
    <xf numFmtId="0" fontId="13" fillId="10" borderId="21" xfId="2" applyFont="1" applyFill="1" applyBorder="1" applyAlignment="1" applyProtection="1">
      <alignment horizontal="right"/>
      <protection locked="0"/>
    </xf>
    <xf numFmtId="166" fontId="27" fillId="10" borderId="21" xfId="2" applyNumberFormat="1" applyFont="1" applyFill="1" applyBorder="1" applyAlignment="1" applyProtection="1">
      <alignment horizontal="right"/>
      <protection locked="0"/>
    </xf>
    <xf numFmtId="0" fontId="28" fillId="10" borderId="21" xfId="7" applyFill="1" applyBorder="1" applyAlignment="1" applyProtection="1">
      <alignment horizontal="right"/>
      <protection locked="0"/>
    </xf>
    <xf numFmtId="1" fontId="0" fillId="5" borderId="1" xfId="0" applyNumberFormat="1" applyFill="1" applyBorder="1" applyAlignment="1" applyProtection="1">
      <alignment horizontal="center" wrapText="1"/>
    </xf>
    <xf numFmtId="0" fontId="4" fillId="10" borderId="5" xfId="0" applyFont="1" applyFill="1" applyBorder="1" applyAlignment="1" applyProtection="1">
      <alignment horizontal="center" shrinkToFit="1"/>
      <protection locked="0"/>
    </xf>
    <xf numFmtId="0" fontId="4" fillId="10" borderId="6" xfId="0" applyFont="1" applyFill="1" applyBorder="1" applyAlignment="1" applyProtection="1">
      <alignment horizontal="center" shrinkToFit="1"/>
      <protection locked="0"/>
    </xf>
    <xf numFmtId="0" fontId="29" fillId="0" borderId="0" xfId="0" applyFont="1" applyAlignment="1">
      <alignment horizontal="center" vertical="center" wrapText="1"/>
    </xf>
    <xf numFmtId="0" fontId="4" fillId="5" borderId="5" xfId="0" applyFont="1" applyFill="1" applyBorder="1" applyAlignment="1" applyProtection="1">
      <alignment horizontal="center" shrinkToFit="1"/>
    </xf>
    <xf numFmtId="0" fontId="4" fillId="5" borderId="6" xfId="0" applyFont="1" applyFill="1" applyBorder="1" applyAlignment="1" applyProtection="1">
      <alignment horizontal="center" shrinkToFit="1"/>
    </xf>
    <xf numFmtId="0" fontId="0" fillId="0" borderId="0" xfId="0" applyFont="1" applyAlignment="1">
      <alignment horizontal="center" vertical="center" wrapText="1"/>
    </xf>
    <xf numFmtId="0" fontId="29" fillId="9" borderId="23" xfId="0" applyFont="1" applyFill="1" applyBorder="1" applyAlignment="1">
      <alignment horizontal="left" vertical="center"/>
    </xf>
    <xf numFmtId="0" fontId="29" fillId="9" borderId="24" xfId="0" applyFont="1" applyFill="1" applyBorder="1" applyAlignment="1">
      <alignment horizontal="left" vertical="center"/>
    </xf>
    <xf numFmtId="0" fontId="29" fillId="9" borderId="25" xfId="0" applyFont="1" applyFill="1" applyBorder="1" applyAlignment="1">
      <alignment horizontal="left" vertical="center"/>
    </xf>
    <xf numFmtId="0" fontId="0" fillId="10" borderId="5" xfId="0" applyFill="1" applyBorder="1" applyAlignment="1" applyProtection="1">
      <alignment horizontal="center" wrapText="1"/>
    </xf>
    <xf numFmtId="0" fontId="0" fillId="10" borderId="15" xfId="0" applyFill="1" applyBorder="1" applyAlignment="1" applyProtection="1">
      <alignment horizontal="center" wrapText="1"/>
    </xf>
    <xf numFmtId="0" fontId="0" fillId="10" borderId="6" xfId="0" applyFill="1" applyBorder="1" applyAlignment="1" applyProtection="1">
      <alignment horizontal="center" wrapText="1"/>
    </xf>
    <xf numFmtId="0" fontId="0" fillId="0" borderId="0" xfId="0" applyAlignment="1">
      <alignment horizontal="left" vertical="top" wrapText="1"/>
    </xf>
    <xf numFmtId="0" fontId="0" fillId="8" borderId="8" xfId="0" applyFill="1" applyBorder="1" applyAlignment="1">
      <alignment horizontal="center"/>
    </xf>
    <xf numFmtId="0" fontId="0" fillId="8" borderId="9" xfId="0" applyFill="1" applyBorder="1" applyAlignment="1">
      <alignment horizontal="center"/>
    </xf>
    <xf numFmtId="0" fontId="1" fillId="0" borderId="14" xfId="0" applyFont="1" applyBorder="1" applyAlignment="1">
      <alignment horizontal="center"/>
    </xf>
    <xf numFmtId="0" fontId="1" fillId="0" borderId="14" xfId="0" applyFont="1" applyFill="1" applyBorder="1" applyAlignment="1">
      <alignment horizontal="center"/>
    </xf>
    <xf numFmtId="0" fontId="17" fillId="5" borderId="23" xfId="2" applyFont="1" applyFill="1" applyBorder="1" applyAlignment="1" applyProtection="1">
      <alignment wrapText="1"/>
    </xf>
    <xf numFmtId="0" fontId="17" fillId="5" borderId="24" xfId="2" applyFont="1" applyFill="1" applyBorder="1" applyAlignment="1" applyProtection="1">
      <alignment wrapText="1"/>
    </xf>
    <xf numFmtId="0" fontId="17" fillId="5" borderId="25" xfId="2" applyFont="1" applyFill="1" applyBorder="1" applyAlignment="1" applyProtection="1">
      <alignment wrapText="1"/>
    </xf>
    <xf numFmtId="0" fontId="20" fillId="5" borderId="17" xfId="2" applyFont="1" applyFill="1" applyBorder="1" applyAlignment="1" applyProtection="1"/>
    <xf numFmtId="0" fontId="21" fillId="0" borderId="17" xfId="2" applyFont="1" applyBorder="1" applyAlignment="1" applyProtection="1"/>
    <xf numFmtId="1" fontId="4" fillId="5" borderId="29" xfId="0" applyNumberFormat="1" applyFont="1" applyFill="1" applyBorder="1" applyAlignment="1" applyProtection="1">
      <alignment horizontal="center" shrinkToFit="1"/>
    </xf>
    <xf numFmtId="1" fontId="4" fillId="5" borderId="31" xfId="0" applyNumberFormat="1" applyFont="1" applyFill="1" applyBorder="1" applyAlignment="1" applyProtection="1">
      <alignment horizontal="center" shrinkToFit="1"/>
    </xf>
    <xf numFmtId="1" fontId="4" fillId="5" borderId="30" xfId="0" applyNumberFormat="1" applyFont="1" applyFill="1" applyBorder="1" applyAlignment="1" applyProtection="1">
      <alignment horizontal="center" shrinkToFit="1"/>
    </xf>
    <xf numFmtId="0" fontId="27" fillId="5" borderId="0" xfId="2" applyFont="1" applyFill="1" applyBorder="1" applyAlignment="1" applyProtection="1">
      <alignment horizontal="center" wrapText="1"/>
    </xf>
    <xf numFmtId="0" fontId="27" fillId="5" borderId="20" xfId="2" applyFont="1" applyFill="1" applyBorder="1" applyAlignment="1" applyProtection="1">
      <alignment horizontal="center" wrapText="1"/>
    </xf>
    <xf numFmtId="0" fontId="37" fillId="5" borderId="0" xfId="2" applyFont="1" applyFill="1" applyBorder="1" applyAlignment="1" applyProtection="1">
      <alignment horizontal="center" vertical="center" wrapText="1"/>
    </xf>
    <xf numFmtId="0" fontId="17" fillId="10" borderId="23" xfId="5" applyFont="1" applyFill="1" applyBorder="1" applyAlignment="1" applyProtection="1">
      <alignment horizontal="center"/>
      <protection locked="0"/>
    </xf>
    <xf numFmtId="0" fontId="17" fillId="10" borderId="24" xfId="5" applyFont="1" applyFill="1" applyBorder="1" applyAlignment="1" applyProtection="1">
      <alignment horizontal="center"/>
      <protection locked="0"/>
    </xf>
    <xf numFmtId="0" fontId="17" fillId="10" borderId="25" xfId="5" applyFont="1" applyFill="1" applyBorder="1" applyAlignment="1" applyProtection="1">
      <alignment horizontal="center"/>
      <protection locked="0"/>
    </xf>
  </cellXfs>
  <cellStyles count="8">
    <cellStyle name="Currency 2" xfId="6" xr:uid="{00000000-0005-0000-0000-000000000000}"/>
    <cellStyle name="Hyperlink" xfId="7" builtinId="8"/>
    <cellStyle name="Input" xfId="3" builtinId="20"/>
    <cellStyle name="Neutral" xfId="5" builtinId="28"/>
    <cellStyle name="Normal" xfId="0" builtinId="0"/>
    <cellStyle name="Normal 2" xfId="2" xr:uid="{00000000-0005-0000-0000-000005000000}"/>
    <cellStyle name="Normal_Reference Sheet" xfId="4" xr:uid="{00000000-0005-0000-0000-000006000000}"/>
    <cellStyle name="Normal_Sheet2" xfId="1" xr:uid="{00000000-0005-0000-0000-000007000000}"/>
  </cellStyles>
  <dxfs count="0"/>
  <tableStyles count="0" defaultTableStyle="TableStyleMedium2" defaultPivotStyle="PivotStyleLight16"/>
  <colors>
    <mruColors>
      <color rgb="FFFFCDFB"/>
      <color rgb="FFFF9FF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xdr:rowOff>
    </xdr:from>
    <xdr:to>
      <xdr:col>10</xdr:col>
      <xdr:colOff>0</xdr:colOff>
      <xdr:row>93</xdr:row>
      <xdr:rowOff>14656</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0" y="381001"/>
          <a:ext cx="6105769" cy="16905655"/>
          <a:chOff x="0" y="388325"/>
          <a:chExt cx="6081346" cy="16760163"/>
        </a:xfrm>
      </xdr:grpSpPr>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388325"/>
            <a:ext cx="6081346" cy="16760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Transportation</a:t>
            </a:r>
            <a:r>
              <a:rPr lang="en-US" sz="1100" b="1" i="0" baseline="0">
                <a:solidFill>
                  <a:schemeClr val="dk1"/>
                </a:solidFill>
                <a:effectLst/>
                <a:latin typeface="+mn-lt"/>
                <a:ea typeface="+mn-ea"/>
                <a:cs typeface="+mn-cs"/>
              </a:rPr>
              <a:t> Asset Management</a:t>
            </a:r>
            <a:r>
              <a:rPr lang="en-US" sz="1100" b="1" i="0">
                <a:solidFill>
                  <a:schemeClr val="dk1"/>
                </a:solidFill>
                <a:effectLst/>
                <a:latin typeface="+mn-lt"/>
                <a:ea typeface="+mn-ea"/>
                <a:cs typeface="+mn-cs"/>
              </a:rPr>
              <a:t> Inventory (TAM):</a:t>
            </a:r>
            <a:r>
              <a:rPr lang="en-US" sz="1100" b="1" i="0" baseline="0">
                <a:solidFill>
                  <a:schemeClr val="dk1"/>
                </a:solidFill>
                <a:effectLst/>
                <a:latin typeface="+mn-lt"/>
                <a:ea typeface="+mn-ea"/>
                <a:cs typeface="+mn-cs"/>
              </a:rPr>
              <a:t> </a:t>
            </a:r>
            <a:r>
              <a:rPr lang="en-US" sz="1100" b="1" i="0" u="none" strike="noStrike">
                <a:solidFill>
                  <a:schemeClr val="dk1"/>
                </a:solidFill>
                <a:latin typeface="+mn-lt"/>
                <a:ea typeface="+mn-ea"/>
                <a:cs typeface="+mn-cs"/>
              </a:rPr>
              <a:t>Getting Started</a:t>
            </a:r>
            <a:r>
              <a:rPr lang="en-US"/>
              <a:t> </a:t>
            </a:r>
            <a:endParaRPr lang="en-US" sz="1100" b="1">
              <a:solidFill>
                <a:schemeClr val="dk1"/>
              </a:solidFill>
              <a:latin typeface="+mn-lt"/>
              <a:ea typeface="+mn-ea"/>
              <a:cs typeface="+mn-cs"/>
            </a:endParaRPr>
          </a:p>
          <a:p>
            <a:br>
              <a:rPr lang="en-US"/>
            </a:br>
            <a:r>
              <a:rPr lang="en-US" b="1"/>
              <a:t>General Overview</a:t>
            </a:r>
            <a:r>
              <a:rPr lang="en-US"/>
              <a:t> </a:t>
            </a:r>
          </a:p>
          <a:p>
            <a:r>
              <a:rPr lang="en-US" sz="1100">
                <a:solidFill>
                  <a:schemeClr val="dk1"/>
                </a:solidFill>
                <a:latin typeface="+mn-lt"/>
                <a:ea typeface="+mn-ea"/>
                <a:cs typeface="+mn-cs"/>
              </a:rPr>
              <a:t>This Excel workbook collects asset</a:t>
            </a:r>
            <a:r>
              <a:rPr lang="en-US" sz="1100" baseline="0">
                <a:solidFill>
                  <a:schemeClr val="dk1"/>
                </a:solidFill>
                <a:latin typeface="+mn-lt"/>
                <a:ea typeface="+mn-ea"/>
                <a:cs typeface="+mn-cs"/>
              </a:rPr>
              <a:t> information for each agency, for each fiscal year beginning July 1st and ending June 30th</a:t>
            </a:r>
            <a:r>
              <a:rPr lang="en-US" sz="1100">
                <a:solidFill>
                  <a:schemeClr val="dk1"/>
                </a:solidFill>
                <a:latin typeface="+mn-lt"/>
                <a:ea typeface="+mn-ea"/>
                <a:cs typeface="+mn-cs"/>
              </a:rPr>
              <a:t>. The workbook is separated</a:t>
            </a:r>
            <a:r>
              <a:rPr lang="en-US" sz="1100" baseline="0">
                <a:solidFill>
                  <a:schemeClr val="dk1"/>
                </a:solidFill>
                <a:latin typeface="+mn-lt"/>
                <a:ea typeface="+mn-ea"/>
                <a:cs typeface="+mn-cs"/>
              </a:rPr>
              <a:t> </a:t>
            </a:r>
            <a:r>
              <a:rPr lang="en-US" sz="1100">
                <a:solidFill>
                  <a:schemeClr val="dk1"/>
                </a:solidFill>
                <a:latin typeface="+mn-lt"/>
                <a:ea typeface="+mn-ea"/>
                <a:cs typeface="+mn-cs"/>
              </a:rPr>
              <a:t>into</a:t>
            </a:r>
            <a:r>
              <a:rPr lang="en-US" sz="1100" baseline="0">
                <a:solidFill>
                  <a:schemeClr val="dk1"/>
                </a:solidFill>
                <a:latin typeface="+mn-lt"/>
                <a:ea typeface="+mn-ea"/>
                <a:cs typeface="+mn-cs"/>
              </a:rPr>
              <a:t> 3 worksheets organized according to FTA asset categories.</a:t>
            </a:r>
            <a:endParaRPr lang="en-US" sz="1100">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Utilizing</a:t>
            </a:r>
            <a:r>
              <a:rPr lang="en-US" sz="1100" b="1" baseline="0">
                <a:solidFill>
                  <a:schemeClr val="dk1"/>
                </a:solidFill>
                <a:latin typeface="+mn-lt"/>
                <a:ea typeface="+mn-ea"/>
                <a:cs typeface="+mn-cs"/>
              </a:rPr>
              <a:t> the Sharepoint Excel Workbook</a:t>
            </a:r>
            <a:endParaRPr lang="en-US" sz="1100" b="1">
              <a:solidFill>
                <a:schemeClr val="dk1"/>
              </a:solidFill>
              <a:latin typeface="+mn-lt"/>
              <a:ea typeface="+mn-ea"/>
              <a:cs typeface="+mn-cs"/>
            </a:endParaRPr>
          </a:p>
          <a:p>
            <a:r>
              <a:rPr lang="en-US" sz="1100" b="0" cap="none" spc="0" baseline="0">
                <a:ln>
                  <a:noFill/>
                </a:ln>
                <a:solidFill>
                  <a:schemeClr val="dk1"/>
                </a:solidFill>
                <a:effectLst/>
                <a:latin typeface="+mn-lt"/>
                <a:ea typeface="+mn-ea"/>
                <a:cs typeface="+mn-cs"/>
              </a:rPr>
              <a:t>Start by checking the name on your TAM Inventory. The file name should read:</a:t>
            </a:r>
          </a:p>
          <a:p>
            <a:r>
              <a:rPr lang="en-US" sz="1100" b="0" cap="none" spc="0" baseline="0">
                <a:ln w="0"/>
                <a:solidFill>
                  <a:srgbClr val="C00000"/>
                </a:solidFill>
                <a:effectLst>
                  <a:outerShdw blurRad="38100" dist="25400" dir="5400000" algn="ctr" rotWithShape="0">
                    <a:srgbClr val="6E747A">
                      <a:alpha val="43000"/>
                    </a:srgbClr>
                  </a:outerShdw>
                </a:effectLst>
                <a:latin typeface="+mn-lt"/>
                <a:ea typeface="+mn-ea"/>
                <a:cs typeface="+mn-cs"/>
              </a:rPr>
              <a:t>"</a:t>
            </a:r>
            <a:r>
              <a:rPr lang="en-US" sz="1100" b="0" i="1" cap="none" spc="0" baseline="0">
                <a:ln w="0"/>
                <a:solidFill>
                  <a:srgbClr val="C00000"/>
                </a:solidFill>
                <a:effectLst>
                  <a:outerShdw blurRad="38100" dist="25400" dir="5400000" algn="ctr" rotWithShape="0">
                    <a:srgbClr val="6E747A">
                      <a:alpha val="43000"/>
                    </a:srgbClr>
                  </a:outerShdw>
                </a:effectLst>
                <a:latin typeface="+mn-lt"/>
                <a:ea typeface="+mn-ea"/>
                <a:cs typeface="+mn-cs"/>
              </a:rPr>
              <a:t>[Your System Name</a:t>
            </a:r>
            <a:r>
              <a:rPr lang="en-US" sz="1100" b="0" i="0" cap="none" spc="0" baseline="0">
                <a:ln w="0"/>
                <a:solidFill>
                  <a:srgbClr val="C00000"/>
                </a:solidFill>
                <a:effectLst>
                  <a:outerShdw blurRad="38100" dist="25400" dir="5400000" algn="ctr" rotWithShape="0">
                    <a:srgbClr val="6E747A">
                      <a:alpha val="43000"/>
                    </a:srgbClr>
                  </a:outerShdw>
                </a:effectLst>
                <a:latin typeface="+mn-lt"/>
                <a:ea typeface="+mn-ea"/>
                <a:cs typeface="+mn-cs"/>
              </a:rPr>
              <a:t>].TAM_Inventory.xlsm"</a:t>
            </a:r>
            <a:r>
              <a:rPr lang="en-US" sz="1100" b="0" i="0" cap="none" spc="0" baseline="0">
                <a:ln>
                  <a:noFill/>
                </a:ln>
                <a:solidFill>
                  <a:schemeClr val="accent6">
                    <a:lumMod val="75000"/>
                  </a:schemeClr>
                </a:solidFill>
                <a:effectLst/>
                <a:latin typeface="+mn-lt"/>
                <a:ea typeface="+mn-ea"/>
                <a:cs typeface="+mn-cs"/>
              </a:rPr>
              <a:t>.  </a:t>
            </a:r>
            <a:r>
              <a:rPr lang="en-US" sz="1100">
                <a:solidFill>
                  <a:schemeClr val="dk1"/>
                </a:solidFill>
                <a:latin typeface="+mn-lt"/>
                <a:ea typeface="+mn-ea"/>
                <a:cs typeface="+mn-cs"/>
              </a:rPr>
              <a:t>Next, OPEN the file and complete the form following the step-by-step instructions</a:t>
            </a:r>
            <a:r>
              <a:rPr lang="en-US" sz="1100" u="none">
                <a:solidFill>
                  <a:schemeClr val="dk1"/>
                </a:solidFill>
                <a:latin typeface="+mn-lt"/>
                <a:ea typeface="+mn-ea"/>
                <a:cs typeface="+mn-cs"/>
              </a:rPr>
              <a:t>. It is recommended that the file be saved frequently while updating information so as not to lose data if technical difficulties with hardware or software are experienced.</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Worksheet Tabs and Line Numbers</a:t>
            </a:r>
          </a:p>
          <a:p>
            <a:r>
              <a:rPr lang="en-US" sz="1100">
                <a:solidFill>
                  <a:schemeClr val="dk1"/>
                </a:solidFill>
                <a:latin typeface="+mn-lt"/>
                <a:ea typeface="+mn-ea"/>
                <a:cs typeface="+mn-cs"/>
              </a:rPr>
              <a:t>Tabs for each worksheet</a:t>
            </a:r>
            <a:r>
              <a:rPr lang="en-US" sz="1100" baseline="0">
                <a:solidFill>
                  <a:schemeClr val="dk1"/>
                </a:solidFill>
                <a:latin typeface="+mn-lt"/>
                <a:ea typeface="+mn-ea"/>
                <a:cs typeface="+mn-cs"/>
              </a:rPr>
              <a:t> </a:t>
            </a:r>
            <a:r>
              <a:rPr lang="en-US" sz="1100">
                <a:solidFill>
                  <a:schemeClr val="dk1"/>
                </a:solidFill>
                <a:latin typeface="+mn-lt"/>
                <a:ea typeface="+mn-ea"/>
                <a:cs typeface="+mn-cs"/>
              </a:rPr>
              <a:t>are located at the bottom of the Excel program screen and are labe</a:t>
            </a:r>
            <a:r>
              <a:rPr lang="en-US" sz="1100" u="none">
                <a:solidFill>
                  <a:schemeClr val="dk1"/>
                </a:solidFill>
                <a:latin typeface="+mn-lt"/>
                <a:ea typeface="+mn-ea"/>
                <a:cs typeface="+mn-cs"/>
              </a:rPr>
              <a:t>led.  Begin</a:t>
            </a:r>
            <a:r>
              <a:rPr lang="en-US" sz="1100" u="none" baseline="0">
                <a:solidFill>
                  <a:schemeClr val="dk1"/>
                </a:solidFill>
                <a:latin typeface="+mn-lt"/>
                <a:ea typeface="+mn-ea"/>
                <a:cs typeface="+mn-cs"/>
              </a:rPr>
              <a:t> with the first tab "1. Rolling Stock" to select your system's name. </a:t>
            </a:r>
            <a:r>
              <a:rPr lang="en-US" sz="1100" u="sng">
                <a:solidFill>
                  <a:schemeClr val="dk1"/>
                </a:solidFill>
                <a:latin typeface="+mn-lt"/>
                <a:ea typeface="+mn-ea"/>
                <a:cs typeface="+mn-cs"/>
              </a:rPr>
              <a:t>All lines</a:t>
            </a:r>
            <a:r>
              <a:rPr lang="en-US" sz="1100" u="sng" baseline="0">
                <a:solidFill>
                  <a:schemeClr val="dk1"/>
                </a:solidFill>
                <a:latin typeface="+mn-lt"/>
                <a:ea typeface="+mn-ea"/>
                <a:cs typeface="+mn-cs"/>
              </a:rPr>
              <a:t> formatted in          </a:t>
            </a:r>
          </a:p>
          <a:p>
            <a:r>
              <a:rPr lang="en-US" sz="1100" u="sng" baseline="0">
                <a:solidFill>
                  <a:schemeClr val="dk1"/>
                </a:solidFill>
                <a:latin typeface="+mn-lt"/>
                <a:ea typeface="+mn-ea"/>
                <a:cs typeface="+mn-cs"/>
              </a:rPr>
              <a:t>                  </a:t>
            </a:r>
            <a:r>
              <a:rPr lang="en-US" sz="1100" u="sng">
                <a:solidFill>
                  <a:schemeClr val="dk1"/>
                </a:solidFill>
                <a:latin typeface="+mn-lt"/>
                <a:ea typeface="+mn-ea"/>
                <a:cs typeface="+mn-cs"/>
              </a:rPr>
              <a:t>require a number or other information to be entered.</a:t>
            </a:r>
            <a:r>
              <a:rPr lang="en-US" sz="1100">
                <a:solidFill>
                  <a:schemeClr val="dk1"/>
                </a:solidFill>
                <a:latin typeface="+mn-lt"/>
                <a:ea typeface="+mn-ea"/>
                <a:cs typeface="+mn-cs"/>
              </a:rPr>
              <a:t> Instructions are provided in this document for</a:t>
            </a:r>
            <a:r>
              <a:rPr lang="en-US" sz="1100" baseline="0">
                <a:solidFill>
                  <a:schemeClr val="dk1"/>
                </a:solidFill>
                <a:latin typeface="+mn-lt"/>
                <a:ea typeface="+mn-ea"/>
                <a:cs typeface="+mn-cs"/>
              </a:rPr>
              <a:t> each cell in each </a:t>
            </a:r>
            <a:r>
              <a:rPr lang="en-US" sz="1100">
                <a:solidFill>
                  <a:schemeClr val="dk1"/>
                </a:solidFill>
                <a:latin typeface="+mn-lt"/>
                <a:ea typeface="+mn-ea"/>
                <a:cs typeface="+mn-cs"/>
              </a:rPr>
              <a:t>row. A</a:t>
            </a:r>
            <a:r>
              <a:rPr lang="en-US" sz="1100" baseline="0">
                <a:solidFill>
                  <a:schemeClr val="dk1"/>
                </a:solidFill>
                <a:latin typeface="+mn-lt"/>
                <a:ea typeface="+mn-ea"/>
                <a:cs typeface="+mn-cs"/>
              </a:rPr>
              <a:t> popup with directions will appear in any cell requiring a user entry.</a:t>
            </a:r>
            <a:endParaRPr lang="en-US" sz="1100">
              <a:solidFill>
                <a:schemeClr val="dk1"/>
              </a:solidFill>
              <a:latin typeface="+mn-lt"/>
              <a:ea typeface="+mn-ea"/>
              <a:cs typeface="+mn-cs"/>
            </a:endParaRPr>
          </a:p>
          <a:p>
            <a:r>
              <a:rPr lang="en-US" sz="1100">
                <a:solidFill>
                  <a:schemeClr val="dk1"/>
                </a:solidFill>
                <a:latin typeface="+mn-lt"/>
                <a:ea typeface="+mn-ea"/>
                <a:cs typeface="+mn-cs"/>
              </a:rPr>
              <a:t>In some lines and columns, the data is automatically calculated or information is copied from another section in the report.  These autofill lines and columns are protected and the answers cannot be changed. </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Effective Date</a:t>
            </a:r>
          </a:p>
          <a:p>
            <a:r>
              <a:rPr lang="en-US" sz="1100" b="0">
                <a:solidFill>
                  <a:schemeClr val="dk1"/>
                </a:solidFill>
                <a:latin typeface="+mn-lt"/>
                <a:ea typeface="+mn-ea"/>
                <a:cs typeface="+mn-cs"/>
              </a:rPr>
              <a:t>The Effective Date</a:t>
            </a:r>
            <a:r>
              <a:rPr lang="en-US" sz="1100" b="0" baseline="0">
                <a:solidFill>
                  <a:schemeClr val="dk1"/>
                </a:solidFill>
                <a:latin typeface="+mn-lt"/>
                <a:ea typeface="+mn-ea"/>
                <a:cs typeface="+mn-cs"/>
              </a:rPr>
              <a:t> of this TAM Inventory requirement is July 1st, 2016, the start of the fiscal year.  Any </a:t>
            </a:r>
            <a:r>
              <a:rPr lang="en-US" sz="1100" b="0" u="sng" baseline="0">
                <a:solidFill>
                  <a:schemeClr val="dk1"/>
                </a:solidFill>
                <a:latin typeface="+mn-lt"/>
                <a:ea typeface="+mn-ea"/>
                <a:cs typeface="+mn-cs"/>
              </a:rPr>
              <a:t>Equipment </a:t>
            </a:r>
            <a:r>
              <a:rPr lang="en-US" sz="1100" b="0" u="none" baseline="0">
                <a:solidFill>
                  <a:schemeClr val="dk1"/>
                </a:solidFill>
                <a:latin typeface="+mn-lt"/>
                <a:ea typeface="+mn-ea"/>
                <a:cs typeface="+mn-cs"/>
              </a:rPr>
              <a:t>acquired after this date should be included in this asset inventory. </a:t>
            </a:r>
            <a:r>
              <a:rPr lang="en-US" sz="1100" u="sng">
                <a:solidFill>
                  <a:schemeClr val="dk1"/>
                </a:solidFill>
                <a:effectLst/>
                <a:latin typeface="+mn-lt"/>
                <a:ea typeface="+mn-ea"/>
                <a:cs typeface="+mn-cs"/>
              </a:rPr>
              <a:t>All agency</a:t>
            </a:r>
            <a:r>
              <a:rPr lang="en-US" sz="1100" u="sng" baseline="0">
                <a:solidFill>
                  <a:schemeClr val="dk1"/>
                </a:solidFill>
                <a:effectLst/>
                <a:latin typeface="+mn-lt"/>
                <a:ea typeface="+mn-ea"/>
                <a:cs typeface="+mn-cs"/>
              </a:rPr>
              <a:t> -owned </a:t>
            </a:r>
            <a:r>
              <a:rPr lang="en-US" sz="1100" u="sng">
                <a:solidFill>
                  <a:schemeClr val="dk1"/>
                </a:solidFill>
                <a:effectLst/>
                <a:latin typeface="+mn-lt"/>
                <a:ea typeface="+mn-ea"/>
                <a:cs typeface="+mn-cs"/>
              </a:rPr>
              <a:t>Rolling Stock and all Facilities currently used in</a:t>
            </a:r>
            <a:r>
              <a:rPr lang="en-US" sz="1100" u="sng" baseline="0">
                <a:solidFill>
                  <a:schemeClr val="dk1"/>
                </a:solidFill>
                <a:effectLst/>
                <a:latin typeface="+mn-lt"/>
                <a:ea typeface="+mn-ea"/>
                <a:cs typeface="+mn-cs"/>
              </a:rPr>
              <a:t> the provision of transportation</a:t>
            </a:r>
            <a:r>
              <a:rPr lang="en-US" sz="1100" u="sng">
                <a:solidFill>
                  <a:schemeClr val="dk1"/>
                </a:solidFill>
                <a:effectLst/>
                <a:latin typeface="+mn-lt"/>
                <a:ea typeface="+mn-ea"/>
                <a:cs typeface="+mn-cs"/>
              </a:rPr>
              <a:t> must be reported in this inventory.</a:t>
            </a:r>
            <a:endParaRPr lang="en-US" sz="1100" b="1" u="sng">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How to Report</a:t>
            </a:r>
          </a:p>
          <a:p>
            <a:endParaRPr lang="en-US" sz="1100" b="0" i="1">
              <a:solidFill>
                <a:schemeClr val="dk1"/>
              </a:solidFill>
              <a:latin typeface="+mn-lt"/>
              <a:ea typeface="+mn-ea"/>
              <a:cs typeface="+mn-cs"/>
            </a:endParaRPr>
          </a:p>
          <a:p>
            <a:r>
              <a:rPr lang="en-US" sz="1100" b="0" i="1">
                <a:solidFill>
                  <a:schemeClr val="dk1"/>
                </a:solidFill>
                <a:latin typeface="+mn-lt"/>
                <a:ea typeface="+mn-ea"/>
                <a:cs typeface="+mn-cs"/>
              </a:rPr>
              <a:t>1. Rolling Stock </a:t>
            </a:r>
          </a:p>
          <a:p>
            <a:r>
              <a:rPr lang="en-US" sz="1200" b="0" i="0">
                <a:solidFill>
                  <a:srgbClr val="FF0000"/>
                </a:solidFill>
                <a:latin typeface="+mn-lt"/>
                <a:ea typeface="+mn-ea"/>
                <a:cs typeface="+mn-cs"/>
              </a:rPr>
              <a:t>-Make sure to update the </a:t>
            </a:r>
            <a:r>
              <a:rPr lang="en-US" sz="1200" b="1" i="0">
                <a:solidFill>
                  <a:srgbClr val="FF0000"/>
                </a:solidFill>
                <a:latin typeface="+mn-lt"/>
                <a:ea typeface="+mn-ea"/>
                <a:cs typeface="+mn-cs"/>
              </a:rPr>
              <a:t>June 30th </a:t>
            </a:r>
            <a:r>
              <a:rPr lang="en-US" sz="1200" b="0" i="0">
                <a:solidFill>
                  <a:srgbClr val="FF0000"/>
                </a:solidFill>
                <a:latin typeface="+mn-lt"/>
                <a:ea typeface="+mn-ea"/>
                <a:cs typeface="+mn-cs"/>
              </a:rPr>
              <a:t>vehicle odometer reading </a:t>
            </a:r>
            <a:r>
              <a:rPr lang="en-US" sz="1200" b="1" i="0">
                <a:solidFill>
                  <a:srgbClr val="FF0000"/>
                </a:solidFill>
                <a:latin typeface="+mn-lt"/>
                <a:ea typeface="+mn-ea"/>
                <a:cs typeface="+mn-cs"/>
              </a:rPr>
              <a:t>each fiscal year</a:t>
            </a:r>
          </a:p>
          <a:p>
            <a:pPr lvl="0"/>
            <a:r>
              <a:rPr lang="en-US" sz="1100" b="1">
                <a:solidFill>
                  <a:schemeClr val="dk1"/>
                </a:solidFill>
                <a:effectLst/>
                <a:latin typeface="+mn-lt"/>
                <a:ea typeface="+mn-ea"/>
                <a:cs typeface="+mn-cs"/>
              </a:rPr>
              <a:t>Report only </a:t>
            </a:r>
            <a:r>
              <a:rPr lang="en-US" sz="1100" b="1" u="sng">
                <a:solidFill>
                  <a:schemeClr val="dk1"/>
                </a:solidFill>
                <a:effectLst/>
                <a:latin typeface="+mn-lt"/>
                <a:ea typeface="+mn-ea"/>
                <a:cs typeface="+mn-cs"/>
              </a:rPr>
              <a:t>revenue vehicles </a:t>
            </a:r>
            <a:r>
              <a:rPr lang="en-US" sz="1100" b="1">
                <a:solidFill>
                  <a:schemeClr val="dk1"/>
                </a:solidFill>
                <a:effectLst/>
                <a:latin typeface="+mn-lt"/>
                <a:ea typeface="+mn-ea"/>
                <a:cs typeface="+mn-cs"/>
              </a:rPr>
              <a:t>for which NCDOT </a:t>
            </a:r>
            <a:r>
              <a:rPr lang="en-US" sz="1100" b="1" u="sng">
                <a:solidFill>
                  <a:schemeClr val="dk1"/>
                </a:solidFill>
                <a:effectLst/>
                <a:latin typeface="+mn-lt"/>
                <a:ea typeface="+mn-ea"/>
                <a:cs typeface="+mn-cs"/>
              </a:rPr>
              <a:t>does not</a:t>
            </a:r>
            <a:r>
              <a:rPr lang="en-US" sz="1100" b="1">
                <a:solidFill>
                  <a:schemeClr val="dk1"/>
                </a:solidFill>
                <a:effectLst/>
                <a:latin typeface="+mn-lt"/>
                <a:ea typeface="+mn-ea"/>
                <a:cs typeface="+mn-cs"/>
              </a:rPr>
              <a:t> hold the title that are used</a:t>
            </a:r>
            <a:r>
              <a:rPr lang="en-US" sz="1100" b="1" baseline="0">
                <a:solidFill>
                  <a:schemeClr val="dk1"/>
                </a:solidFill>
                <a:effectLst/>
                <a:latin typeface="+mn-lt"/>
                <a:ea typeface="+mn-ea"/>
                <a:cs typeface="+mn-cs"/>
              </a:rPr>
              <a:t> in the provision of public transportation</a:t>
            </a:r>
            <a:r>
              <a:rPr lang="en-US" sz="1100" b="1">
                <a:solidFill>
                  <a:schemeClr val="dk1"/>
                </a:solidFill>
                <a:effectLst/>
                <a:latin typeface="+mn-lt"/>
                <a:ea typeface="+mn-ea"/>
                <a:cs typeface="+mn-cs"/>
              </a:rPr>
              <a:t>.</a:t>
            </a:r>
            <a:endParaRPr lang="en-US" sz="1200" b="1">
              <a:solidFill>
                <a:schemeClr val="dk1"/>
              </a:solidFill>
              <a:effectLst/>
              <a:latin typeface="+mn-lt"/>
              <a:ea typeface="+mn-ea"/>
              <a:cs typeface="+mn-cs"/>
            </a:endParaRPr>
          </a:p>
          <a:p>
            <a:pPr lvl="1"/>
            <a:r>
              <a:rPr lang="en-US" sz="1100">
                <a:solidFill>
                  <a:schemeClr val="dk1"/>
                </a:solidFill>
                <a:effectLst/>
                <a:latin typeface="+mn-lt"/>
                <a:ea typeface="+mn-ea"/>
                <a:cs typeface="+mn-cs"/>
              </a:rPr>
              <a:t>*THIS INCLUDES (but is</a:t>
            </a:r>
            <a:r>
              <a:rPr lang="en-US" sz="1100" baseline="0">
                <a:solidFill>
                  <a:schemeClr val="dk1"/>
                </a:solidFill>
                <a:effectLst/>
                <a:latin typeface="+mn-lt"/>
                <a:ea typeface="+mn-ea"/>
                <a:cs typeface="+mn-cs"/>
              </a:rPr>
              <a:t> not limited to)</a:t>
            </a:r>
            <a:r>
              <a:rPr lang="en-US" sz="1100">
                <a:solidFill>
                  <a:schemeClr val="dk1"/>
                </a:solidFill>
                <a:effectLst/>
                <a:latin typeface="+mn-lt"/>
                <a:ea typeface="+mn-ea"/>
                <a:cs typeface="+mn-cs"/>
              </a:rPr>
              <a:t>:</a:t>
            </a:r>
            <a:endParaRPr lang="en-US" sz="1200">
              <a:solidFill>
                <a:schemeClr val="dk1"/>
              </a:solidFill>
              <a:effectLst/>
              <a:latin typeface="+mn-lt"/>
              <a:ea typeface="+mn-ea"/>
              <a:cs typeface="+mn-cs"/>
            </a:endParaRPr>
          </a:p>
          <a:p>
            <a:pPr lvl="2"/>
            <a:r>
              <a:rPr lang="en-US" sz="1100">
                <a:solidFill>
                  <a:schemeClr val="dk1"/>
                </a:solidFill>
                <a:effectLst/>
                <a:latin typeface="+mn-lt"/>
                <a:ea typeface="+mn-ea"/>
                <a:cs typeface="+mn-cs"/>
              </a:rPr>
              <a:t>-Agency owned vehicles</a:t>
            </a:r>
          </a:p>
          <a:p>
            <a:pPr lvl="2"/>
            <a:r>
              <a:rPr lang="en-US" sz="1100">
                <a:solidFill>
                  <a:schemeClr val="dk1"/>
                </a:solidFill>
                <a:effectLst/>
                <a:latin typeface="+mn-lt"/>
                <a:ea typeface="+mn-ea"/>
                <a:cs typeface="+mn-cs"/>
              </a:rPr>
              <a:t>-FTA</a:t>
            </a:r>
            <a:r>
              <a:rPr lang="en-US" sz="1100" baseline="0">
                <a:solidFill>
                  <a:schemeClr val="dk1"/>
                </a:solidFill>
                <a:effectLst/>
                <a:latin typeface="+mn-lt"/>
                <a:ea typeface="+mn-ea"/>
                <a:cs typeface="+mn-cs"/>
              </a:rPr>
              <a:t> Direct-Recipient Vehicles</a:t>
            </a:r>
            <a:endParaRPr lang="en-US" sz="1200">
              <a:solidFill>
                <a:schemeClr val="dk1"/>
              </a:solidFill>
              <a:effectLst/>
              <a:latin typeface="+mn-lt"/>
              <a:ea typeface="+mn-ea"/>
              <a:cs typeface="+mn-cs"/>
            </a:endParaRPr>
          </a:p>
          <a:p>
            <a:pPr lvl="2"/>
            <a:r>
              <a:rPr lang="en-US" sz="1100">
                <a:solidFill>
                  <a:schemeClr val="dk1"/>
                </a:solidFill>
                <a:effectLst/>
                <a:latin typeface="+mn-lt"/>
                <a:ea typeface="+mn-ea"/>
                <a:cs typeface="+mn-cs"/>
              </a:rPr>
              <a:t>-Transportation Authority owned vehicles</a:t>
            </a:r>
            <a:endParaRPr lang="en-US" sz="1200">
              <a:solidFill>
                <a:schemeClr val="dk1"/>
              </a:solidFill>
              <a:effectLst/>
              <a:latin typeface="+mn-lt"/>
              <a:ea typeface="+mn-ea"/>
              <a:cs typeface="+mn-cs"/>
            </a:endParaRPr>
          </a:p>
          <a:p>
            <a:pPr lvl="2"/>
            <a:r>
              <a:rPr lang="en-US" sz="1100">
                <a:solidFill>
                  <a:schemeClr val="dk1"/>
                </a:solidFill>
                <a:effectLst/>
                <a:latin typeface="+mn-lt"/>
                <a:ea typeface="+mn-ea"/>
                <a:cs typeface="+mn-cs"/>
              </a:rPr>
              <a:t>-3</a:t>
            </a:r>
            <a:r>
              <a:rPr lang="en-US" sz="1100" baseline="30000">
                <a:solidFill>
                  <a:schemeClr val="dk1"/>
                </a:solidFill>
                <a:effectLst/>
                <a:latin typeface="+mn-lt"/>
                <a:ea typeface="+mn-ea"/>
                <a:cs typeface="+mn-cs"/>
              </a:rPr>
              <a:t>rd</a:t>
            </a:r>
            <a:r>
              <a:rPr lang="en-US" sz="1100">
                <a:solidFill>
                  <a:schemeClr val="dk1"/>
                </a:solidFill>
                <a:effectLst/>
                <a:latin typeface="+mn-lt"/>
                <a:ea typeface="+mn-ea"/>
                <a:cs typeface="+mn-cs"/>
              </a:rPr>
              <a:t> Party Leased vehicles</a:t>
            </a:r>
          </a:p>
          <a:p>
            <a:pPr lvl="2"/>
            <a:r>
              <a:rPr lang="en-US" sz="1100">
                <a:solidFill>
                  <a:schemeClr val="dk1"/>
                </a:solidFill>
                <a:effectLst/>
                <a:latin typeface="+mn-lt"/>
                <a:ea typeface="+mn-ea"/>
                <a:cs typeface="+mn-cs"/>
              </a:rPr>
              <a:t>-County owned</a:t>
            </a:r>
            <a:r>
              <a:rPr lang="en-US" sz="1100" baseline="0">
                <a:solidFill>
                  <a:schemeClr val="dk1"/>
                </a:solidFill>
                <a:effectLst/>
                <a:latin typeface="+mn-lt"/>
                <a:ea typeface="+mn-ea"/>
                <a:cs typeface="+mn-cs"/>
              </a:rPr>
              <a:t> vehicles</a:t>
            </a:r>
          </a:p>
          <a:p>
            <a:pPr lvl="1"/>
            <a:r>
              <a:rPr lang="en-US" sz="1100" baseline="0">
                <a:solidFill>
                  <a:schemeClr val="dk1"/>
                </a:solidFill>
                <a:effectLst/>
                <a:latin typeface="+mn-lt"/>
                <a:ea typeface="+mn-ea"/>
                <a:cs typeface="+mn-cs"/>
              </a:rPr>
              <a:t>*DOES NOT INCLUDE:</a:t>
            </a:r>
          </a:p>
          <a:p>
            <a:pPr lvl="2"/>
            <a:r>
              <a:rPr lang="en-US" sz="1100" baseline="0">
                <a:solidFill>
                  <a:schemeClr val="dk1"/>
                </a:solidFill>
                <a:effectLst/>
                <a:latin typeface="+mn-lt"/>
                <a:ea typeface="+mn-ea"/>
                <a:cs typeface="+mn-cs"/>
              </a:rPr>
              <a:t>-NCDOT leased vehicles (these are tracked separately)</a:t>
            </a:r>
          </a:p>
          <a:p>
            <a:pPr lvl="2"/>
            <a:r>
              <a:rPr lang="en-US" sz="1100" baseline="0">
                <a:solidFill>
                  <a:schemeClr val="dk1"/>
                </a:solidFill>
                <a:effectLst/>
                <a:latin typeface="+mn-lt"/>
                <a:ea typeface="+mn-ea"/>
                <a:cs typeface="+mn-cs"/>
              </a:rPr>
              <a:t>-Service and Support Vehicles (tracked in the Equipment tab)</a:t>
            </a:r>
          </a:p>
          <a:p>
            <a:pPr lvl="2"/>
            <a:r>
              <a:rPr lang="en-US" sz="1100" baseline="0">
                <a:solidFill>
                  <a:schemeClr val="dk1"/>
                </a:solidFill>
                <a:effectLst/>
                <a:latin typeface="+mn-lt"/>
                <a:ea typeface="+mn-ea"/>
                <a:cs typeface="+mn-cs"/>
              </a:rPr>
              <a:t>-Brokered transportation vehicles</a:t>
            </a:r>
          </a:p>
          <a:p>
            <a:pPr lvl="2"/>
            <a:r>
              <a:rPr lang="en-US" sz="1100" baseline="0">
                <a:solidFill>
                  <a:schemeClr val="dk1"/>
                </a:solidFill>
                <a:effectLst/>
                <a:latin typeface="+mn-lt"/>
                <a:ea typeface="+mn-ea"/>
                <a:cs typeface="+mn-cs"/>
              </a:rPr>
              <a:t>-Purchased-transportation vehicles</a:t>
            </a:r>
            <a:endParaRPr lang="en-US" sz="1100">
              <a:solidFill>
                <a:schemeClr val="dk1"/>
              </a:solidFill>
              <a:effectLst/>
              <a:latin typeface="+mn-lt"/>
              <a:ea typeface="+mn-ea"/>
              <a:cs typeface="+mn-cs"/>
            </a:endParaRPr>
          </a:p>
          <a:p>
            <a:endParaRPr lang="en-US" sz="1100" b="0" i="1">
              <a:solidFill>
                <a:schemeClr val="dk1"/>
              </a:solidFill>
              <a:latin typeface="+mn-lt"/>
              <a:ea typeface="+mn-ea"/>
              <a:cs typeface="+mn-cs"/>
            </a:endParaRPr>
          </a:p>
          <a:p>
            <a:r>
              <a:rPr lang="en-US" sz="1100" b="0" i="1">
                <a:solidFill>
                  <a:schemeClr val="dk1"/>
                </a:solidFill>
                <a:latin typeface="+mn-lt"/>
                <a:ea typeface="+mn-ea"/>
                <a:cs typeface="+mn-cs"/>
              </a:rPr>
              <a:t>2. Equipment</a:t>
            </a:r>
          </a:p>
          <a:p>
            <a:r>
              <a:rPr lang="en-US" sz="1100" b="0" i="0">
                <a:solidFill>
                  <a:schemeClr val="dk1"/>
                </a:solidFill>
                <a:latin typeface="+mn-lt"/>
                <a:ea typeface="+mn-ea"/>
                <a:cs typeface="+mn-cs"/>
              </a:rPr>
              <a:t>-</a:t>
            </a:r>
            <a:r>
              <a:rPr lang="en-US" sz="1100" b="0" i="0">
                <a:solidFill>
                  <a:schemeClr val="tx1"/>
                </a:solidFill>
                <a:latin typeface="+mn-lt"/>
                <a:ea typeface="+mn-ea"/>
                <a:cs typeface="+mn-cs"/>
              </a:rPr>
              <a:t>Report</a:t>
            </a:r>
            <a:r>
              <a:rPr lang="en-US" sz="1100" b="0" i="0" baseline="0">
                <a:solidFill>
                  <a:schemeClr val="tx1"/>
                </a:solidFill>
                <a:latin typeface="+mn-lt"/>
                <a:ea typeface="+mn-ea"/>
                <a:cs typeface="+mn-cs"/>
              </a:rPr>
              <a:t> all </a:t>
            </a:r>
            <a:r>
              <a:rPr lang="en-US" sz="1100" b="0" i="1" u="sng" baseline="0">
                <a:solidFill>
                  <a:schemeClr val="tx1"/>
                </a:solidFill>
                <a:latin typeface="+mn-lt"/>
                <a:ea typeface="+mn-ea"/>
                <a:cs typeface="+mn-cs"/>
              </a:rPr>
              <a:t>capital assets </a:t>
            </a:r>
            <a:r>
              <a:rPr lang="en-US" sz="1100" b="0" i="0" baseline="0">
                <a:solidFill>
                  <a:schemeClr val="tx1"/>
                </a:solidFill>
                <a:latin typeface="+mn-lt"/>
                <a:ea typeface="+mn-ea"/>
                <a:cs typeface="+mn-cs"/>
              </a:rPr>
              <a:t>used in the provision of transportation:</a:t>
            </a:r>
          </a:p>
          <a:p>
            <a:r>
              <a:rPr lang="en-US" sz="1100" b="0" i="0" baseline="0">
                <a:solidFill>
                  <a:schemeClr val="tx1"/>
                </a:solidFill>
                <a:latin typeface="+mn-lt"/>
                <a:ea typeface="+mn-ea"/>
                <a:cs typeface="+mn-cs"/>
              </a:rPr>
              <a:t>	-With a PTD Claim ID AND </a:t>
            </a:r>
          </a:p>
          <a:p>
            <a:r>
              <a:rPr lang="en-US" sz="1100" b="0" i="0" u="none" baseline="0">
                <a:solidFill>
                  <a:schemeClr val="tx1"/>
                </a:solidFill>
                <a:latin typeface="+mn-lt"/>
                <a:ea typeface="+mn-ea"/>
                <a:cs typeface="+mn-cs"/>
              </a:rPr>
              <a:t>	-</a:t>
            </a:r>
            <a:r>
              <a:rPr lang="en-US" sz="1100" b="0" i="1" u="none" baseline="0">
                <a:solidFill>
                  <a:schemeClr val="tx1"/>
                </a:solidFill>
                <a:latin typeface="+mn-lt"/>
                <a:ea typeface="+mn-ea"/>
                <a:cs typeface="+mn-cs"/>
              </a:rPr>
              <a:t>With a purchase price greater than $100 AND </a:t>
            </a:r>
          </a:p>
          <a:p>
            <a:r>
              <a:rPr lang="en-US" sz="1100" b="0" i="1" u="none" baseline="0">
                <a:solidFill>
                  <a:schemeClr val="tx1"/>
                </a:solidFill>
                <a:latin typeface="+mn-lt"/>
                <a:ea typeface="+mn-ea"/>
                <a:cs typeface="+mn-cs"/>
              </a:rPr>
              <a:t>	-With a useful life greater than 1 year AND</a:t>
            </a:r>
          </a:p>
          <a:p>
            <a:r>
              <a:rPr lang="en-US" sz="1100" b="0" i="1" u="none" baseline="0">
                <a:solidFill>
                  <a:schemeClr val="tx1"/>
                </a:solidFill>
                <a:latin typeface="+mn-lt"/>
                <a:ea typeface="+mn-ea"/>
                <a:cs typeface="+mn-cs"/>
              </a:rPr>
              <a:t>	-Purchased after July 1st, 2016 (start of FY17)</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ysClr val="windowText" lastClr="000000"/>
                </a:solidFill>
                <a:effectLst/>
                <a:latin typeface="+mn-lt"/>
                <a:ea typeface="+mn-ea"/>
                <a:cs typeface="+mn-cs"/>
              </a:rPr>
              <a:t>-Report </a:t>
            </a:r>
            <a:r>
              <a:rPr lang="en-US" sz="1100" b="1" i="0" u="sng" baseline="0">
                <a:solidFill>
                  <a:sysClr val="windowText" lastClr="000000"/>
                </a:solidFill>
                <a:effectLst/>
                <a:latin typeface="+mn-lt"/>
                <a:ea typeface="+mn-ea"/>
                <a:cs typeface="+mn-cs"/>
              </a:rPr>
              <a:t>ALL LOCALLY-OWNED SERVICE/SUPPORT VEHICLES,</a:t>
            </a:r>
            <a:r>
              <a:rPr lang="en-US" sz="1100" b="1" i="0" u="none" baseline="0">
                <a:solidFill>
                  <a:sysClr val="windowText" lastClr="000000"/>
                </a:solidFill>
                <a:effectLst/>
                <a:latin typeface="+mn-lt"/>
                <a:ea typeface="+mn-ea"/>
                <a:cs typeface="+mn-cs"/>
              </a:rPr>
              <a:t> </a:t>
            </a:r>
            <a:r>
              <a:rPr lang="en-US" sz="1100" b="0" i="0" u="none" baseline="0">
                <a:solidFill>
                  <a:sysClr val="windowText" lastClr="000000"/>
                </a:solidFill>
                <a:effectLst/>
                <a:latin typeface="+mn-lt"/>
                <a:ea typeface="+mn-ea"/>
                <a:cs typeface="+mn-cs"/>
              </a:rPr>
              <a:t>and all assets with a replacement value g</a:t>
            </a:r>
            <a:r>
              <a:rPr lang="en-US" sz="1100" b="0" i="1" u="none" baseline="0">
                <a:solidFill>
                  <a:sysClr val="windowText" lastClr="000000"/>
                </a:solidFill>
                <a:effectLst/>
                <a:latin typeface="+mn-lt"/>
                <a:ea typeface="+mn-ea"/>
                <a:cs typeface="+mn-cs"/>
              </a:rPr>
              <a:t>reater than $50,000, </a:t>
            </a:r>
            <a:r>
              <a:rPr lang="en-US" sz="1100" b="0" i="0" u="sng" baseline="0">
                <a:solidFill>
                  <a:sysClr val="windowText" lastClr="000000"/>
                </a:solidFill>
                <a:effectLst/>
                <a:latin typeface="+mn-lt"/>
                <a:ea typeface="+mn-ea"/>
                <a:cs typeface="+mn-cs"/>
              </a:rPr>
              <a:t>regardless of purchase date/funding</a:t>
            </a:r>
            <a:r>
              <a:rPr lang="en-US" sz="1100" b="0" i="0" u="none" baseline="0">
                <a:solidFill>
                  <a:sysClr val="windowText" lastClr="000000"/>
                </a:solidFill>
                <a:effectLst/>
                <a:latin typeface="+mn-lt"/>
                <a:ea typeface="+mn-ea"/>
                <a:cs typeface="+mn-cs"/>
              </a:rPr>
              <a:t>(No Claim ID required).</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ysClr val="windowText" lastClr="000000"/>
                </a:solidFill>
                <a:effectLst/>
                <a:latin typeface="+mn-lt"/>
                <a:ea typeface="+mn-ea"/>
                <a:cs typeface="+mn-cs"/>
              </a:rPr>
              <a:t>	-This includes hydraulic lifts and high-value maintenance equipment</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ysClr val="windowText" lastClr="000000"/>
                </a:solidFill>
                <a:latin typeface="+mn-lt"/>
                <a:ea typeface="+mn-ea"/>
                <a:cs typeface="+mn-cs"/>
              </a:rPr>
              <a:t>	</a:t>
            </a:r>
            <a:r>
              <a:rPr lang="en-US" sz="1200" b="0" i="0" u="sng" baseline="0">
                <a:solidFill>
                  <a:srgbClr val="FF0000"/>
                </a:solidFill>
                <a:latin typeface="+mn-lt"/>
                <a:ea typeface="+mn-ea"/>
                <a:cs typeface="+mn-cs"/>
              </a:rPr>
              <a:t>-Make sure to update the </a:t>
            </a:r>
            <a:r>
              <a:rPr lang="en-US" sz="1200" b="1" i="0" u="sng" baseline="0">
                <a:solidFill>
                  <a:srgbClr val="FF0000"/>
                </a:solidFill>
                <a:latin typeface="+mn-lt"/>
                <a:ea typeface="+mn-ea"/>
                <a:cs typeface="+mn-cs"/>
              </a:rPr>
              <a:t>June 30th</a:t>
            </a:r>
            <a:r>
              <a:rPr lang="en-US" sz="1200" b="0" i="0" u="sng" baseline="0">
                <a:solidFill>
                  <a:srgbClr val="FF0000"/>
                </a:solidFill>
                <a:latin typeface="+mn-lt"/>
                <a:ea typeface="+mn-ea"/>
                <a:cs typeface="+mn-cs"/>
              </a:rPr>
              <a:t> vehicle odometer reading </a:t>
            </a:r>
            <a:r>
              <a:rPr lang="en-US" sz="1200" b="1" i="0" u="sng" baseline="0">
                <a:solidFill>
                  <a:srgbClr val="FF0000"/>
                </a:solidFill>
                <a:latin typeface="+mn-lt"/>
                <a:ea typeface="+mn-ea"/>
                <a:cs typeface="+mn-cs"/>
              </a:rPr>
              <a:t>each fiscal year</a:t>
            </a:r>
          </a:p>
          <a:p>
            <a:endParaRPr lang="en-US" sz="1100" b="0" i="0">
              <a:solidFill>
                <a:schemeClr val="dk1"/>
              </a:solidFill>
              <a:latin typeface="+mn-lt"/>
              <a:ea typeface="+mn-ea"/>
              <a:cs typeface="+mn-cs"/>
            </a:endParaRPr>
          </a:p>
          <a:p>
            <a:r>
              <a:rPr lang="en-US" sz="1100" b="0" i="1">
                <a:solidFill>
                  <a:schemeClr val="dk1"/>
                </a:solidFill>
                <a:latin typeface="+mn-lt"/>
                <a:ea typeface="+mn-ea"/>
                <a:cs typeface="+mn-cs"/>
              </a:rPr>
              <a:t>3.</a:t>
            </a:r>
            <a:r>
              <a:rPr lang="en-US" sz="1100" b="0" i="1" baseline="0">
                <a:solidFill>
                  <a:schemeClr val="dk1"/>
                </a:solidFill>
                <a:latin typeface="+mn-lt"/>
                <a:ea typeface="+mn-ea"/>
                <a:cs typeface="+mn-cs"/>
              </a:rPr>
              <a:t> Facilities</a:t>
            </a:r>
          </a:p>
          <a:p>
            <a:r>
              <a:rPr lang="en-US" sz="1100" b="0" i="0" baseline="0">
                <a:solidFill>
                  <a:schemeClr val="dk1"/>
                </a:solidFill>
                <a:latin typeface="+mn-lt"/>
                <a:ea typeface="+mn-ea"/>
                <a:cs typeface="+mn-cs"/>
              </a:rPr>
              <a:t>Report all facilities used in the provision of transportation, whether they are owned, leased or rented. </a:t>
            </a:r>
          </a:p>
          <a:p>
            <a:pPr lvl="1"/>
            <a:r>
              <a:rPr lang="en-US" sz="1100" b="0" i="0" baseline="0">
                <a:solidFill>
                  <a:schemeClr val="dk1"/>
                </a:solidFill>
                <a:latin typeface="+mn-lt"/>
                <a:ea typeface="+mn-ea"/>
                <a:cs typeface="+mn-cs"/>
              </a:rPr>
              <a:t>*THIS INCLUDES (but is not limited to):</a:t>
            </a:r>
          </a:p>
          <a:p>
            <a:pPr lvl="1"/>
            <a:r>
              <a:rPr lang="en-US" sz="1100" b="0" i="0" baseline="0">
                <a:solidFill>
                  <a:schemeClr val="dk1"/>
                </a:solidFill>
                <a:latin typeface="+mn-lt"/>
                <a:ea typeface="+mn-ea"/>
                <a:cs typeface="+mn-cs"/>
              </a:rPr>
              <a:t>	-Rented/leased office spaces</a:t>
            </a:r>
          </a:p>
          <a:p>
            <a:pPr lvl="1"/>
            <a:r>
              <a:rPr lang="en-US" sz="1100" b="0" i="0" baseline="0">
                <a:solidFill>
                  <a:schemeClr val="dk1"/>
                </a:solidFill>
                <a:latin typeface="+mn-lt"/>
                <a:ea typeface="+mn-ea"/>
                <a:cs typeface="+mn-cs"/>
              </a:rPr>
              <a:t>	-Parking facilities (ex. </a:t>
            </a:r>
            <a:r>
              <a:rPr lang="en-US" sz="1100" b="0" i="0" baseline="0">
                <a:solidFill>
                  <a:schemeClr val="dk1"/>
                </a:solidFill>
                <a:effectLst/>
                <a:latin typeface="+mn-lt"/>
                <a:ea typeface="+mn-ea"/>
                <a:cs typeface="+mn-cs"/>
              </a:rPr>
              <a:t>Park and Ride Lots, </a:t>
            </a:r>
            <a:r>
              <a:rPr lang="en-US" sz="1100" b="0" i="0" baseline="0">
                <a:solidFill>
                  <a:schemeClr val="dk1"/>
                </a:solidFill>
                <a:latin typeface="+mn-lt"/>
                <a:ea typeface="+mn-ea"/>
                <a:cs typeface="+mn-cs"/>
              </a:rPr>
              <a:t>Garages)</a:t>
            </a:r>
          </a:p>
          <a:p>
            <a:pPr lvl="1"/>
            <a:r>
              <a:rPr lang="en-US" sz="1100" b="0" i="0" baseline="0">
                <a:solidFill>
                  <a:schemeClr val="dk1"/>
                </a:solidFill>
                <a:latin typeface="+mn-lt"/>
                <a:ea typeface="+mn-ea"/>
                <a:cs typeface="+mn-cs"/>
              </a:rPr>
              <a:t>	-Administrative and maintenance facilities (county or agency owned)</a:t>
            </a:r>
          </a:p>
          <a:p>
            <a:pPr lvl="1"/>
            <a:r>
              <a:rPr lang="en-US" sz="1100" b="0" i="0" baseline="0">
                <a:solidFill>
                  <a:schemeClr val="dk1"/>
                </a:solidFill>
                <a:latin typeface="+mn-lt"/>
                <a:ea typeface="+mn-ea"/>
                <a:cs typeface="+mn-cs"/>
              </a:rPr>
              <a:t>*DOES NOT INCLUDE:</a:t>
            </a:r>
          </a:p>
          <a:p>
            <a:pPr lvl="1"/>
            <a:r>
              <a:rPr lang="en-US" sz="1100" b="0" i="0" baseline="0">
                <a:solidFill>
                  <a:schemeClr val="dk1"/>
                </a:solidFill>
                <a:latin typeface="+mn-lt"/>
                <a:ea typeface="+mn-ea"/>
                <a:cs typeface="+mn-cs"/>
              </a:rPr>
              <a:t>	-Private service stations (ex. Joe's Garage, Jiffy Lube, Meineke)</a:t>
            </a:r>
          </a:p>
          <a:p>
            <a:pPr lvl="1"/>
            <a:endParaRPr lang="en-US" sz="1100" b="0" i="0" baseline="0">
              <a:solidFill>
                <a:schemeClr val="dk1"/>
              </a:solidFill>
              <a:latin typeface="+mn-lt"/>
              <a:ea typeface="+mn-ea"/>
              <a:cs typeface="+mn-cs"/>
            </a:endParaRPr>
          </a:p>
          <a:p>
            <a:pPr lvl="1"/>
            <a:r>
              <a:rPr lang="en-US" sz="1100" b="0" i="1" baseline="0">
                <a:solidFill>
                  <a:schemeClr val="dk1"/>
                </a:solidFill>
                <a:latin typeface="+mn-lt"/>
                <a:ea typeface="+mn-ea"/>
                <a:cs typeface="+mn-cs"/>
              </a:rPr>
              <a:t>*</a:t>
            </a:r>
            <a:r>
              <a:rPr lang="en-US" sz="1100" b="0" i="1" baseline="0">
                <a:solidFill>
                  <a:sysClr val="windowText" lastClr="000000"/>
                </a:solidFill>
                <a:latin typeface="+mn-lt"/>
                <a:ea typeface="+mn-ea"/>
                <a:cs typeface="+mn-cs"/>
              </a:rPr>
              <a:t>Space Utilized </a:t>
            </a:r>
            <a:r>
              <a:rPr lang="en-US" sz="1100" b="0" i="0" baseline="0">
                <a:solidFill>
                  <a:sysClr val="windowText" lastClr="000000"/>
                </a:solidFill>
                <a:latin typeface="+mn-lt"/>
                <a:ea typeface="+mn-ea"/>
                <a:cs typeface="+mn-cs"/>
              </a:rPr>
              <a:t>field</a:t>
            </a:r>
            <a:r>
              <a:rPr lang="en-US" sz="1100" b="0" i="0" baseline="0">
                <a:solidFill>
                  <a:schemeClr val="dk1"/>
                </a:solidFill>
                <a:latin typeface="+mn-lt"/>
                <a:ea typeface="+mn-ea"/>
                <a:cs typeface="+mn-cs"/>
              </a:rPr>
              <a:t>:</a:t>
            </a:r>
            <a:endParaRPr lang="en-US" sz="1100" b="0" i="1" baseline="0">
              <a:solidFill>
                <a:schemeClr val="dk1"/>
              </a:solidFill>
              <a:latin typeface="+mn-lt"/>
              <a:ea typeface="+mn-ea"/>
              <a:cs typeface="+mn-cs"/>
            </a:endParaRPr>
          </a:p>
          <a:p>
            <a:pPr lvl="1"/>
            <a:r>
              <a:rPr lang="en-US" sz="1100" b="0" i="0" baseline="0">
                <a:solidFill>
                  <a:schemeClr val="dk1"/>
                </a:solidFill>
                <a:latin typeface="+mn-lt"/>
                <a:ea typeface="+mn-ea"/>
                <a:cs typeface="+mn-cs"/>
              </a:rPr>
              <a:t>Indicate the percentage of the facility space utilized by your transit agency as either:</a:t>
            </a:r>
          </a:p>
          <a:p>
            <a:pPr lvl="1"/>
            <a:r>
              <a:rPr lang="en-US" sz="1100" b="0" i="1" baseline="0">
                <a:solidFill>
                  <a:schemeClr val="dk1"/>
                </a:solidFill>
                <a:latin typeface="+mn-lt"/>
                <a:ea typeface="+mn-ea"/>
                <a:cs typeface="+mn-cs"/>
              </a:rPr>
              <a:t>50% or More </a:t>
            </a:r>
            <a:r>
              <a:rPr lang="en-US" sz="1100" b="0" i="0" baseline="0">
                <a:solidFill>
                  <a:schemeClr val="dk1"/>
                </a:solidFill>
                <a:latin typeface="+mn-lt"/>
                <a:ea typeface="+mn-ea"/>
                <a:cs typeface="+mn-cs"/>
              </a:rPr>
              <a:t>OR </a:t>
            </a:r>
            <a:r>
              <a:rPr lang="en-US" sz="1100" b="0" i="1" baseline="0">
                <a:solidFill>
                  <a:schemeClr val="dk1"/>
                </a:solidFill>
                <a:latin typeface="+mn-lt"/>
                <a:ea typeface="+mn-ea"/>
                <a:cs typeface="+mn-cs"/>
              </a:rPr>
              <a:t>Less than 50%</a:t>
            </a:r>
            <a:r>
              <a:rPr lang="en-US" sz="1100" b="0" i="0" baseline="0">
                <a:solidFill>
                  <a:schemeClr val="dk1"/>
                </a:solidFill>
                <a:latin typeface="+mn-lt"/>
                <a:ea typeface="+mn-ea"/>
                <a:cs typeface="+mn-cs"/>
              </a:rPr>
              <a:t>. (Dropdown selection)</a:t>
            </a:r>
          </a:p>
          <a:p>
            <a:pPr lvl="0"/>
            <a:r>
              <a:rPr lang="en-US" sz="1100" b="0" i="0" baseline="0">
                <a:solidFill>
                  <a:schemeClr val="dk1"/>
                </a:solidFill>
                <a:latin typeface="+mn-lt"/>
                <a:ea typeface="+mn-ea"/>
                <a:cs typeface="+mn-cs"/>
              </a:rPr>
              <a:t>	-</a:t>
            </a:r>
            <a:r>
              <a:rPr lang="en-US" sz="1100" b="0" i="0" u="sng" baseline="0">
                <a:solidFill>
                  <a:schemeClr val="dk1"/>
                </a:solidFill>
                <a:latin typeface="+mn-lt"/>
                <a:ea typeface="+mn-ea"/>
                <a:cs typeface="+mn-cs"/>
              </a:rPr>
              <a:t>Administrative Facilities</a:t>
            </a:r>
            <a:r>
              <a:rPr lang="en-US" sz="1100" b="0" i="0" baseline="0">
                <a:solidFill>
                  <a:schemeClr val="dk1"/>
                </a:solidFill>
                <a:latin typeface="+mn-lt"/>
                <a:ea typeface="+mn-ea"/>
                <a:cs typeface="+mn-cs"/>
              </a:rPr>
              <a:t>: Determined by the number of offices/rooms utilized in the </a:t>
            </a:r>
          </a:p>
          <a:p>
            <a:pPr lvl="0"/>
            <a:r>
              <a:rPr lang="en-US" sz="1100" b="0" i="0" baseline="0">
                <a:solidFill>
                  <a:schemeClr val="dk1"/>
                </a:solidFill>
                <a:latin typeface="+mn-lt"/>
                <a:ea typeface="+mn-ea"/>
                <a:cs typeface="+mn-cs"/>
              </a:rPr>
              <a:t>	provision of transit. (Ex. 3 of 10 rooms = 30%: Select "</a:t>
            </a:r>
            <a:r>
              <a:rPr lang="en-US" sz="1100" b="0" i="1" baseline="0">
                <a:solidFill>
                  <a:schemeClr val="dk1"/>
                </a:solidFill>
                <a:latin typeface="+mn-lt"/>
                <a:ea typeface="+mn-ea"/>
                <a:cs typeface="+mn-cs"/>
              </a:rPr>
              <a:t>Less than 50%")</a:t>
            </a:r>
          </a:p>
          <a:p>
            <a:pPr lvl="0"/>
            <a:r>
              <a:rPr lang="en-US" sz="1100" b="0" i="0" baseline="0">
                <a:solidFill>
                  <a:schemeClr val="dk1"/>
                </a:solidFill>
                <a:latin typeface="+mn-lt"/>
                <a:ea typeface="+mn-ea"/>
                <a:cs typeface="+mn-cs"/>
              </a:rPr>
              <a:t>	-</a:t>
            </a:r>
            <a:r>
              <a:rPr lang="en-US" sz="1100" b="0" i="0" u="sng" baseline="0">
                <a:solidFill>
                  <a:schemeClr val="dk1"/>
                </a:solidFill>
                <a:latin typeface="+mn-lt"/>
                <a:ea typeface="+mn-ea"/>
                <a:cs typeface="+mn-cs"/>
              </a:rPr>
              <a:t>Maintenance Facilites</a:t>
            </a:r>
            <a:r>
              <a:rPr lang="en-US" sz="1100" b="0" i="0" baseline="0">
                <a:solidFill>
                  <a:schemeClr val="dk1"/>
                </a:solidFill>
                <a:latin typeface="+mn-lt"/>
                <a:ea typeface="+mn-ea"/>
                <a:cs typeface="+mn-cs"/>
              </a:rPr>
              <a:t>: Determined by the number of transit vehicles serviced in the </a:t>
            </a:r>
          </a:p>
          <a:p>
            <a:pPr lvl="0"/>
            <a:r>
              <a:rPr lang="en-US" sz="1100" b="0" i="0" baseline="0">
                <a:solidFill>
                  <a:schemeClr val="dk1"/>
                </a:solidFill>
                <a:latin typeface="+mn-lt"/>
                <a:ea typeface="+mn-ea"/>
                <a:cs typeface="+mn-cs"/>
              </a:rPr>
              <a:t>	facility. (Ex. 7 of 10 county vehicles serviced in the </a:t>
            </a:r>
            <a:r>
              <a:rPr lang="en-US" sz="1100" b="0" i="0" baseline="0">
                <a:solidFill>
                  <a:schemeClr val="dk1"/>
                </a:solidFill>
                <a:effectLst/>
                <a:latin typeface="+mn-lt"/>
                <a:ea typeface="+mn-ea"/>
                <a:cs typeface="+mn-cs"/>
              </a:rPr>
              <a:t>maintenance facility are utilized in 	the provision of transit </a:t>
            </a:r>
            <a:r>
              <a:rPr lang="en-US" sz="1100" b="0" i="0" baseline="0">
                <a:solidFill>
                  <a:schemeClr val="dk1"/>
                </a:solidFill>
                <a:latin typeface="+mn-lt"/>
                <a:ea typeface="+mn-ea"/>
                <a:cs typeface="+mn-cs"/>
              </a:rPr>
              <a:t>= 70%: Select "</a:t>
            </a:r>
            <a:r>
              <a:rPr lang="en-US" sz="1100" b="0" i="1" baseline="0">
                <a:solidFill>
                  <a:schemeClr val="dk1"/>
                </a:solidFill>
                <a:latin typeface="+mn-lt"/>
                <a:ea typeface="+mn-ea"/>
                <a:cs typeface="+mn-cs"/>
              </a:rPr>
              <a:t>50% or More</a:t>
            </a:r>
            <a:r>
              <a:rPr lang="en-US" sz="1100" b="0" i="0" baseline="0">
                <a:solidFill>
                  <a:schemeClr val="dk1"/>
                </a:solidFill>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1" u="none" baseline="0">
                <a:solidFill>
                  <a:schemeClr val="dk1"/>
                </a:solidFill>
                <a:effectLst/>
                <a:latin typeface="+mn-lt"/>
                <a:ea typeface="+mn-ea"/>
                <a:cs typeface="+mn-cs"/>
              </a:rPr>
              <a:t>4. TERM Scale</a:t>
            </a:r>
            <a:endParaRPr lang="en-US" sz="1100" b="0" i="0" u="non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Please use the attached TERM Scale Worksheet to assign a condition rating to facilities. </a:t>
            </a:r>
            <a:r>
              <a:rPr lang="en-US" sz="1100" b="0" i="0" u="sng" baseline="0">
                <a:solidFill>
                  <a:srgbClr val="FF0000"/>
                </a:solidFill>
                <a:effectLst/>
                <a:latin typeface="+mn-lt"/>
                <a:ea typeface="+mn-ea"/>
                <a:cs typeface="+mn-cs"/>
              </a:rPr>
              <a:t>Please save a copy of the TERM Scale Worksheet for each facility in your personal records.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u="sng"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sng" baseline="0">
                <a:solidFill>
                  <a:sysClr val="windowText" lastClr="000000"/>
                </a:solidFill>
                <a:effectLst/>
                <a:latin typeface="+mn-lt"/>
                <a:ea typeface="+mn-ea"/>
                <a:cs typeface="+mn-cs"/>
              </a:rPr>
              <a:t>NCDOT does not require copies of these worksheets to be submitted but they may be requested during a site visit.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u="sng"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b="0" i="1" u="none">
                <a:solidFill>
                  <a:sysClr val="windowText" lastClr="000000"/>
                </a:solidFill>
                <a:effectLst/>
              </a:rPr>
              <a:t>5.</a:t>
            </a:r>
            <a:r>
              <a:rPr lang="en-US" b="0" i="1" u="none" baseline="0">
                <a:solidFill>
                  <a:sysClr val="windowText" lastClr="000000"/>
                </a:solidFill>
                <a:effectLst/>
              </a:rPr>
              <a:t> Completion</a:t>
            </a:r>
          </a:p>
          <a:p>
            <a:pPr marL="0" marR="0" lvl="0" indent="0"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The Accountable Executive must fill out and sign the Completion tab.</a:t>
            </a:r>
            <a:endParaRPr lang="en-US" b="0" i="0" u="none">
              <a:solidFill>
                <a:sysClr val="windowText" lastClr="000000"/>
              </a:solidFill>
              <a:effectLst/>
            </a:endParaRPr>
          </a:p>
          <a:p>
            <a:pPr lvl="0"/>
            <a:endParaRPr lang="en-US" sz="1100" b="1">
              <a:solidFill>
                <a:schemeClr val="dk1"/>
              </a:solidFill>
              <a:latin typeface="+mn-lt"/>
              <a:ea typeface="+mn-ea"/>
              <a:cs typeface="+mn-cs"/>
            </a:endParaRPr>
          </a:p>
          <a:p>
            <a:r>
              <a:rPr lang="en-US" sz="1100" b="1">
                <a:solidFill>
                  <a:schemeClr val="dk1"/>
                </a:solidFill>
                <a:latin typeface="+mn-lt"/>
                <a:ea typeface="+mn-ea"/>
                <a:cs typeface="+mn-cs"/>
              </a:rPr>
              <a:t>Submitting TAM Documentation</a:t>
            </a:r>
          </a:p>
          <a:p>
            <a:r>
              <a:rPr lang="en-US" sz="1100">
                <a:solidFill>
                  <a:schemeClr val="dk1"/>
                </a:solidFill>
                <a:latin typeface="+mn-lt"/>
                <a:ea typeface="+mn-ea"/>
                <a:cs typeface="+mn-cs"/>
              </a:rPr>
              <a:t>Systems should submit the signed</a:t>
            </a:r>
            <a:r>
              <a:rPr lang="en-US" sz="1100" baseline="0">
                <a:solidFill>
                  <a:schemeClr val="dk1"/>
                </a:solidFill>
                <a:latin typeface="+mn-lt"/>
                <a:ea typeface="+mn-ea"/>
                <a:cs typeface="+mn-cs"/>
              </a:rPr>
              <a:t> Completion tab (as a .pdf document) </a:t>
            </a:r>
            <a:r>
              <a:rPr lang="en-US" sz="1100">
                <a:solidFill>
                  <a:schemeClr val="dk1"/>
                </a:solidFill>
                <a:latin typeface="+mn-lt"/>
                <a:ea typeface="+mn-ea"/>
                <a:cs typeface="+mn-cs"/>
              </a:rPr>
              <a:t>to PTD via EBS</a:t>
            </a:r>
            <a:r>
              <a:rPr lang="en-US" sz="1100" baseline="0">
                <a:solidFill>
                  <a:schemeClr val="dk1"/>
                </a:solidFill>
                <a:latin typeface="+mn-lt"/>
                <a:ea typeface="+mn-ea"/>
                <a:cs typeface="+mn-cs"/>
              </a:rPr>
              <a:t> </a:t>
            </a:r>
            <a:r>
              <a:rPr lang="en-US" sz="1100">
                <a:solidFill>
                  <a:schemeClr val="dk1"/>
                </a:solidFill>
                <a:latin typeface="+mn-lt"/>
                <a:ea typeface="+mn-ea"/>
                <a:cs typeface="+mn-cs"/>
              </a:rPr>
              <a:t>Drop Box under the category</a:t>
            </a:r>
            <a:r>
              <a:rPr lang="en-US" sz="1100" baseline="0">
                <a:solidFill>
                  <a:schemeClr val="dk1"/>
                </a:solidFill>
                <a:latin typeface="+mn-lt"/>
                <a:ea typeface="+mn-ea"/>
                <a:cs typeface="+mn-cs"/>
              </a:rPr>
              <a:t> "TAM Inventory", with the file name: </a:t>
            </a:r>
          </a:p>
          <a:p>
            <a:r>
              <a:rPr kumimoji="0" lang="en-US" sz="1100" b="0" i="0" u="none" strike="noStrike" kern="0" cap="none" spc="0" normalizeH="0" baseline="0" noProof="0">
                <a:ln w="0"/>
                <a:solidFill>
                  <a:srgbClr val="C00000"/>
                </a:solidFill>
                <a:effectLst>
                  <a:outerShdw blurRad="38100" dist="25400" dir="5400000" algn="ctr" rotWithShape="0">
                    <a:srgbClr val="6E747A">
                      <a:alpha val="43000"/>
                    </a:srgbClr>
                  </a:outerShdw>
                </a:effectLst>
                <a:uLnTx/>
                <a:uFillTx/>
                <a:latin typeface="+mn-lt"/>
                <a:ea typeface="+mn-ea"/>
                <a:cs typeface="+mn-cs"/>
              </a:rPr>
              <a:t>"</a:t>
            </a:r>
            <a:r>
              <a:rPr kumimoji="0" lang="en-US" sz="1100" b="0" i="1" u="none" strike="noStrike" kern="0" cap="none" spc="0" normalizeH="0" baseline="0" noProof="0">
                <a:ln w="0"/>
                <a:solidFill>
                  <a:srgbClr val="C00000"/>
                </a:solidFill>
                <a:effectLst>
                  <a:outerShdw blurRad="38100" dist="25400" dir="5400000" algn="ctr" rotWithShape="0">
                    <a:srgbClr val="6E747A">
                      <a:alpha val="43000"/>
                    </a:srgbClr>
                  </a:outerShdw>
                </a:effectLst>
                <a:uLnTx/>
                <a:uFillTx/>
                <a:latin typeface="+mn-lt"/>
                <a:ea typeface="+mn-ea"/>
                <a:cs typeface="+mn-cs"/>
              </a:rPr>
              <a:t>[Your System Name</a:t>
            </a:r>
            <a:r>
              <a:rPr kumimoji="0" lang="en-US" sz="1100" b="0" i="0" u="none" strike="noStrike" kern="0" cap="none" spc="0" normalizeH="0" baseline="0" noProof="0">
                <a:ln w="0"/>
                <a:solidFill>
                  <a:srgbClr val="C00000"/>
                </a:solidFill>
                <a:effectLst>
                  <a:outerShdw blurRad="38100" dist="25400" dir="5400000" algn="ctr" rotWithShape="0">
                    <a:srgbClr val="6E747A">
                      <a:alpha val="43000"/>
                    </a:srgbClr>
                  </a:outerShdw>
                </a:effectLst>
                <a:uLnTx/>
                <a:uFillTx/>
                <a:latin typeface="+mn-lt"/>
                <a:ea typeface="+mn-ea"/>
                <a:cs typeface="+mn-cs"/>
              </a:rPr>
              <a:t>].TAM_Certification.FY[</a:t>
            </a:r>
            <a:r>
              <a:rPr kumimoji="0" lang="en-US" sz="1100" b="0" i="1" u="none" strike="noStrike" kern="0" cap="none" spc="0" normalizeH="0" baseline="0" noProof="0">
                <a:ln w="0"/>
                <a:solidFill>
                  <a:srgbClr val="C00000"/>
                </a:solidFill>
                <a:effectLst>
                  <a:outerShdw blurRad="38100" dist="25400" dir="5400000" algn="ctr" rotWithShape="0">
                    <a:srgbClr val="6E747A">
                      <a:alpha val="43000"/>
                    </a:srgbClr>
                  </a:outerShdw>
                </a:effectLst>
                <a:uLnTx/>
                <a:uFillTx/>
                <a:latin typeface="+mn-lt"/>
                <a:ea typeface="+mn-ea"/>
                <a:cs typeface="+mn-cs"/>
              </a:rPr>
              <a:t>YY</a:t>
            </a:r>
            <a:r>
              <a:rPr kumimoji="0" lang="en-US" sz="1100" b="0" i="0" u="none" strike="noStrike" kern="0" cap="none" spc="0" normalizeH="0" baseline="0" noProof="0">
                <a:ln w="0"/>
                <a:solidFill>
                  <a:srgbClr val="C00000"/>
                </a:solidFill>
                <a:effectLst>
                  <a:outerShdw blurRad="38100" dist="25400" dir="5400000" algn="ctr" rotWithShape="0">
                    <a:srgbClr val="6E747A">
                      <a:alpha val="43000"/>
                    </a:srgbClr>
                  </a:outerShdw>
                </a:effectLst>
                <a:uLnTx/>
                <a:uFillTx/>
                <a:latin typeface="+mn-lt"/>
                <a:ea typeface="+mn-ea"/>
                <a:cs typeface="+mn-cs"/>
              </a:rPr>
              <a:t>].[</a:t>
            </a:r>
            <a:r>
              <a:rPr kumimoji="0" lang="en-US" sz="1100" b="0" i="1" u="none" strike="noStrike" kern="0" cap="none" spc="0" normalizeH="0" baseline="0" noProof="0">
                <a:ln w="0"/>
                <a:solidFill>
                  <a:srgbClr val="C00000"/>
                </a:solidFill>
                <a:effectLst>
                  <a:outerShdw blurRad="38100" dist="25400" dir="5400000" algn="ctr" rotWithShape="0">
                    <a:srgbClr val="6E747A">
                      <a:alpha val="43000"/>
                    </a:srgbClr>
                  </a:outerShdw>
                </a:effectLst>
                <a:uLnTx/>
                <a:uFillTx/>
                <a:latin typeface="+mn-lt"/>
                <a:ea typeface="+mn-ea"/>
                <a:cs typeface="+mn-cs"/>
              </a:rPr>
              <a:t>Date Completed "YYYYMMDD"].</a:t>
            </a:r>
            <a:r>
              <a:rPr kumimoji="0" lang="en-US" sz="1100" b="0" i="0" u="none" strike="noStrike" kern="0" cap="none" spc="0" normalizeH="0" baseline="0" noProof="0">
                <a:ln w="0"/>
                <a:solidFill>
                  <a:srgbClr val="C00000"/>
                </a:solidFill>
                <a:effectLst>
                  <a:outerShdw blurRad="38100" dist="25400" dir="5400000" algn="ctr" rotWithShape="0">
                    <a:srgbClr val="6E747A">
                      <a:alpha val="43000"/>
                    </a:srgbClr>
                  </a:outerShdw>
                </a:effectLst>
                <a:uLnTx/>
                <a:uFillTx/>
                <a:latin typeface="+mn-lt"/>
                <a:ea typeface="+mn-ea"/>
                <a:cs typeface="+mn-cs"/>
              </a:rPr>
              <a:t>pdf". </a:t>
            </a:r>
          </a:p>
          <a:p>
            <a:r>
              <a:rPr kumimoji="0" lang="en-US" sz="1100" b="1" i="1" u="none" strike="noStrike" kern="0" cap="none" spc="0" normalizeH="0" baseline="0" noProof="0">
                <a:ln w="0"/>
                <a:solidFill>
                  <a:schemeClr val="tx1"/>
                </a:solidFill>
                <a:effectLst>
                  <a:outerShdw blurRad="38100" dist="25400" dir="5400000" algn="ctr" rotWithShape="0">
                    <a:srgbClr val="6E747A">
                      <a:alpha val="43000"/>
                    </a:srgbClr>
                  </a:outerShdw>
                </a:effectLst>
                <a:uLnTx/>
                <a:uFillTx/>
                <a:latin typeface="+mn-lt"/>
                <a:ea typeface="+mn-ea"/>
                <a:cs typeface="+mn-cs"/>
              </a:rPr>
              <a:t>Example: </a:t>
            </a:r>
            <a:r>
              <a:rPr kumimoji="0" lang="en-US" sz="1100" b="0" i="0" u="none" strike="noStrike" kern="0" cap="none" spc="0" normalizeH="0" baseline="0" noProof="0">
                <a:ln w="0"/>
                <a:solidFill>
                  <a:schemeClr val="tx1"/>
                </a:solidFill>
                <a:effectLst>
                  <a:outerShdw blurRad="38100" dist="25400" dir="5400000" algn="ctr" rotWithShape="0">
                    <a:srgbClr val="6E747A">
                      <a:alpha val="43000"/>
                    </a:srgbClr>
                  </a:outerShdw>
                </a:effectLst>
                <a:uLnTx/>
                <a:uFillTx/>
                <a:latin typeface="+mn-lt"/>
                <a:ea typeface="+mn-ea"/>
                <a:cs typeface="+mn-cs"/>
              </a:rPr>
              <a:t>ITRE.TAM_Certification.FY21.20210715.pdf</a:t>
            </a:r>
            <a:endParaRPr kumimoji="0" lang="en-US" sz="1100" b="0" i="0" u="none" strike="noStrike" kern="0" cap="none" spc="0" normalizeH="0" baseline="0" noProof="0">
              <a:ln w="0"/>
              <a:solidFill>
                <a:srgbClr val="C00000"/>
              </a:solidFill>
              <a:effectLst>
                <a:outerShdw blurRad="38100" dist="25400" dir="5400000" algn="ctr" rotWithShape="0">
                  <a:srgbClr val="6E747A">
                    <a:alpha val="43000"/>
                  </a:srgbClr>
                </a:outerShdw>
              </a:effectLst>
              <a:uLnTx/>
              <a:uFillTx/>
              <a:latin typeface="+mn-lt"/>
              <a:ea typeface="+mn-ea"/>
              <a:cs typeface="+mn-cs"/>
            </a:endParaRPr>
          </a:p>
          <a:p>
            <a:r>
              <a:rPr lang="en-US" sz="1100">
                <a:solidFill>
                  <a:schemeClr val="dk1"/>
                </a:solidFill>
                <a:latin typeface="+mn-lt"/>
                <a:ea typeface="+mn-ea"/>
                <a:cs typeface="+mn-cs"/>
              </a:rPr>
              <a:t>TAM Inventories will be downloaded</a:t>
            </a:r>
            <a:r>
              <a:rPr lang="en-US" sz="1100" baseline="0">
                <a:solidFill>
                  <a:schemeClr val="dk1"/>
                </a:solidFill>
                <a:latin typeface="+mn-lt"/>
                <a:ea typeface="+mn-ea"/>
                <a:cs typeface="+mn-cs"/>
              </a:rPr>
              <a:t> from the Sharepoint file source after submission of the signed Completion tab (Certification). The Certification is the only documentation you need submit to EBS.</a:t>
            </a:r>
            <a:endParaRPr lang="en-US" sz="1100">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Report Deadlines</a:t>
            </a:r>
          </a:p>
          <a:p>
            <a:r>
              <a:rPr lang="en-US" sz="1100" baseline="0">
                <a:solidFill>
                  <a:schemeClr val="dk1"/>
                </a:solidFill>
                <a:latin typeface="+mn-lt"/>
                <a:ea typeface="+mn-ea"/>
                <a:cs typeface="+mn-cs"/>
              </a:rPr>
              <a:t>All updates to this inventory should be completed and the signed Completion tab submitted to EBS</a:t>
            </a:r>
          </a:p>
          <a:p>
            <a:r>
              <a:rPr lang="en-US" sz="1100" baseline="0">
                <a:solidFill>
                  <a:schemeClr val="dk1"/>
                </a:solidFill>
                <a:latin typeface="+mn-lt"/>
                <a:ea typeface="+mn-ea"/>
                <a:cs typeface="+mn-cs"/>
              </a:rPr>
              <a:t>by </a:t>
            </a:r>
            <a:r>
              <a:rPr lang="en-US" sz="1100" baseline="0">
                <a:solidFill>
                  <a:schemeClr val="accent1">
                    <a:lumMod val="50000"/>
                  </a:schemeClr>
                </a:solidFill>
                <a:latin typeface="+mn-lt"/>
                <a:ea typeface="+mn-ea"/>
                <a:cs typeface="+mn-cs"/>
              </a:rPr>
              <a:t>July 15th </a:t>
            </a:r>
            <a:r>
              <a:rPr lang="en-US" sz="1100" baseline="0">
                <a:solidFill>
                  <a:schemeClr val="dk1"/>
                </a:solidFill>
                <a:latin typeface="+mn-lt"/>
                <a:ea typeface="+mn-ea"/>
                <a:cs typeface="+mn-cs"/>
              </a:rPr>
              <a:t>of each fiscal year.</a:t>
            </a:r>
            <a:endParaRPr lang="en-US" sz="1100">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Where to Get Assistance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accent1">
                    <a:lumMod val="50000"/>
                  </a:schemeClr>
                </a:solidFill>
                <a:latin typeface="+mn-lt"/>
                <a:ea typeface="+mn-ea"/>
                <a:cs typeface="+mn-cs"/>
              </a:rPr>
              <a:t>Contact </a:t>
            </a:r>
            <a:r>
              <a:rPr lang="en-US" sz="1100" baseline="0">
                <a:solidFill>
                  <a:schemeClr val="accent1">
                    <a:lumMod val="50000"/>
                  </a:schemeClr>
                </a:solidFill>
                <a:effectLst/>
                <a:latin typeface="+mn-lt"/>
                <a:ea typeface="+mn-ea"/>
                <a:cs typeface="+mn-cs"/>
              </a:rPr>
              <a:t>Jonah Freedman with ITRE at jfreedm@ncsu.edu </a:t>
            </a:r>
            <a:r>
              <a:rPr lang="en-US" sz="1100">
                <a:solidFill>
                  <a:schemeClr val="accent1">
                    <a:lumMod val="50000"/>
                  </a:schemeClr>
                </a:solidFill>
                <a:latin typeface="+mn-lt"/>
                <a:ea typeface="+mn-ea"/>
                <a:cs typeface="+mn-cs"/>
              </a:rPr>
              <a:t>if there are any questions about completing this TAM Inventory</a:t>
            </a:r>
            <a:r>
              <a:rPr lang="en-US" sz="1100" baseline="0">
                <a:solidFill>
                  <a:schemeClr val="accent1">
                    <a:lumMod val="50000"/>
                  </a:schemeClr>
                </a:solidFill>
                <a:latin typeface="+mn-lt"/>
                <a:ea typeface="+mn-ea"/>
                <a:cs typeface="+mn-cs"/>
              </a:rPr>
              <a:t> </a:t>
            </a:r>
            <a:r>
              <a:rPr lang="en-US" sz="1100" baseline="0">
                <a:solidFill>
                  <a:schemeClr val="dk1"/>
                </a:solidFill>
                <a:latin typeface="+mn-lt"/>
                <a:ea typeface="+mn-ea"/>
                <a:cs typeface="+mn-cs"/>
              </a:rPr>
              <a:t>and contact </a:t>
            </a:r>
            <a:r>
              <a:rPr lang="en-US" sz="1100">
                <a:solidFill>
                  <a:schemeClr val="dk1"/>
                </a:solidFill>
                <a:effectLst/>
                <a:latin typeface="+mn-lt"/>
                <a:ea typeface="+mn-ea"/>
                <a:cs typeface="+mn-cs"/>
              </a:rPr>
              <a:t>your IMD</a:t>
            </a:r>
            <a:r>
              <a:rPr lang="en-US" sz="1100" baseline="0">
                <a:solidFill>
                  <a:schemeClr val="dk1"/>
                </a:solidFill>
                <a:effectLst/>
                <a:latin typeface="+mn-lt"/>
                <a:ea typeface="+mn-ea"/>
                <a:cs typeface="+mn-cs"/>
              </a:rPr>
              <a:t> Planner </a:t>
            </a:r>
            <a:r>
              <a:rPr lang="en-US" sz="1100">
                <a:solidFill>
                  <a:schemeClr val="dk1"/>
                </a:solidFill>
                <a:effectLst/>
                <a:latin typeface="+mn-lt"/>
                <a:ea typeface="+mn-ea"/>
                <a:cs typeface="+mn-cs"/>
              </a:rPr>
              <a:t>about questions regarding EBS Claim</a:t>
            </a:r>
            <a:r>
              <a:rPr lang="en-US" sz="1100" baseline="0">
                <a:solidFill>
                  <a:schemeClr val="dk1"/>
                </a:solidFill>
                <a:effectLst/>
                <a:latin typeface="+mn-lt"/>
                <a:ea typeface="+mn-ea"/>
                <a:cs typeface="+mn-cs"/>
              </a:rPr>
              <a:t> IDs.</a:t>
            </a:r>
          </a:p>
        </xdr:txBody>
      </xdr:sp>
      <xdr:sp macro="" textlink="">
        <xdr:nvSpPr>
          <xdr:cNvPr id="7" name="Rectangle 6">
            <a:extLst>
              <a:ext uri="{FF2B5EF4-FFF2-40B4-BE49-F238E27FC236}">
                <a16:creationId xmlns:a16="http://schemas.microsoft.com/office/drawing/2014/main" id="{00000000-0008-0000-0000-000007000000}"/>
              </a:ext>
            </a:extLst>
          </xdr:cNvPr>
          <xdr:cNvSpPr/>
        </xdr:nvSpPr>
        <xdr:spPr>
          <a:xfrm>
            <a:off x="87924" y="3115677"/>
            <a:ext cx="534865" cy="146537"/>
          </a:xfrm>
          <a:prstGeom prst="rect">
            <a:avLst/>
          </a:prstGeom>
          <a:solidFill>
            <a:srgbClr val="FFCDFB"/>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000">
              <a:solidFill>
                <a:sysClr val="windowText" lastClr="000000"/>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Transit%20Technical%20Assistance\PTD\Transit%20Asset%20Management%20(TAM)%20Plan\PTD%20Plan\TAM%20Inventory%202018\TAM%20Inven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Rolling Stock"/>
      <sheetName val="2. Equipment"/>
      <sheetName val="3. Facilities"/>
      <sheetName val="3a. TERM Scale Worksheet"/>
      <sheetName val="Reference Sheet"/>
    </sheetNames>
    <sheetDataSet>
      <sheetData sheetId="0"/>
      <sheetData sheetId="1"/>
      <sheetData sheetId="2"/>
      <sheetData sheetId="3"/>
      <sheetData sheetId="4"/>
      <sheetData sheetId="5">
        <row r="2">
          <cell r="B2" t="str">
            <v>Select System Name</v>
          </cell>
          <cell r="D2" t="str">
            <v>Select Asset Class</v>
          </cell>
          <cell r="E2" t="str">
            <v>Select Asset Class</v>
          </cell>
          <cell r="F2" t="str">
            <v>Select Asset Class</v>
          </cell>
          <cell r="G2">
            <v>5311</v>
          </cell>
          <cell r="H2">
            <v>5311</v>
          </cell>
          <cell r="I2">
            <v>5311</v>
          </cell>
          <cell r="J2" t="str">
            <v>Agency</v>
          </cell>
          <cell r="K2">
            <v>1</v>
          </cell>
          <cell r="M2" t="str">
            <v>Chevrolet</v>
          </cell>
          <cell r="N2" t="str">
            <v>Lift</v>
          </cell>
        </row>
        <row r="3">
          <cell r="B3" t="str">
            <v>Alamance County Transportation Authority</v>
          </cell>
          <cell r="D3" t="str">
            <v>G511 OFFICE FURNITURE</v>
          </cell>
          <cell r="E3" t="str">
            <v>G541 35 - TO 40-FT HD LOW FLOOR TRANSIT BUS (REPLACEMENT)</v>
          </cell>
          <cell r="F3" t="str">
            <v>G531 NEW CONSTRUCTION OF TRANSIT FACILITY</v>
          </cell>
          <cell r="G3" t="str">
            <v>5310 (State)</v>
          </cell>
          <cell r="H3" t="str">
            <v>5310 (State)</v>
          </cell>
          <cell r="I3" t="str">
            <v>5310 (State)</v>
          </cell>
          <cell r="J3" t="str">
            <v>3rd Party</v>
          </cell>
          <cell r="K3">
            <v>2</v>
          </cell>
          <cell r="M3" t="str">
            <v>Dodge</v>
          </cell>
          <cell r="N3" t="str">
            <v>No Lift</v>
          </cell>
        </row>
        <row r="4">
          <cell r="B4" t="str">
            <v>Albemarle Regional Health Services</v>
          </cell>
          <cell r="D4" t="str">
            <v>G512 OFFICE EQUIPMENT</v>
          </cell>
          <cell r="E4" t="str">
            <v>G542 30 - TO 35-FT MD LOW FLOOR TRANSIT BUS (REPLACEMENT)</v>
          </cell>
          <cell r="F4" t="str">
            <v>G532 PURCHASE OF MODULAR STRUCTURE</v>
          </cell>
          <cell r="G4" t="str">
            <v>5310 (MPO)</v>
          </cell>
          <cell r="H4" t="str">
            <v>5310 (MPO)</v>
          </cell>
          <cell r="I4" t="str">
            <v>5310 (MPO)</v>
          </cell>
          <cell r="J4" t="str">
            <v>County</v>
          </cell>
          <cell r="K4">
            <v>3</v>
          </cell>
          <cell r="M4" t="str">
            <v>Chrysler</v>
          </cell>
        </row>
        <row r="5">
          <cell r="B5" t="str">
            <v>Alexander</v>
          </cell>
          <cell r="D5" t="str">
            <v>G521 PERSONAL COMPUTER SYSTEM</v>
          </cell>
          <cell r="E5" t="str">
            <v>G543 20-FT LIGHT TRANSIT VEHICLE (REPLACEMENT)</v>
          </cell>
          <cell r="F5" t="str">
            <v>G535 LAND ACQUISITION (THIS MAY BE TEMP/CHG TO G531 WHEN CONST. COMPLETE)</v>
          </cell>
          <cell r="G5" t="str">
            <v>State</v>
          </cell>
          <cell r="H5" t="str">
            <v>State</v>
          </cell>
          <cell r="I5" t="str">
            <v>State</v>
          </cell>
          <cell r="J5" t="str">
            <v>Authority</v>
          </cell>
          <cell r="K5">
            <v>4</v>
          </cell>
          <cell r="M5" t="str">
            <v>Ford</v>
          </cell>
        </row>
        <row r="6">
          <cell r="B6" t="str">
            <v>Alleghany County</v>
          </cell>
          <cell r="D6" t="str">
            <v>G522 PRINTER</v>
          </cell>
          <cell r="E6" t="str">
            <v>G545 RAISED ROOF VAN (REPLACEMENT)</v>
          </cell>
          <cell r="F6" t="str">
            <v>G558 TELEPHONE SYSTEM (NEW OR REPLACEMENT FOR FACILITY)</v>
          </cell>
          <cell r="G6" t="str">
            <v>Local</v>
          </cell>
          <cell r="H6" t="str">
            <v>Local</v>
          </cell>
          <cell r="I6" t="str">
            <v>Local</v>
          </cell>
          <cell r="J6" t="str">
            <v>Other (Describe)</v>
          </cell>
          <cell r="K6">
            <v>5</v>
          </cell>
          <cell r="M6" t="str">
            <v>Gillig</v>
          </cell>
        </row>
        <row r="7">
          <cell r="B7" t="str">
            <v>Anson County</v>
          </cell>
          <cell r="D7" t="str">
            <v>G523 COMPUTER SOFTWARE</v>
          </cell>
          <cell r="E7" t="str">
            <v>G546 20-FT LIGHT TRANSIT VEHICLE W/LIFT (REPLACEMENT)</v>
          </cell>
          <cell r="F7" t="str">
            <v>G583 BUS STOP SHELTERS/BENCHES</v>
          </cell>
          <cell r="G7">
            <v>5339</v>
          </cell>
          <cell r="H7" t="str">
            <v>ARRA</v>
          </cell>
          <cell r="I7" t="str">
            <v>ARRA</v>
          </cell>
          <cell r="K7" t="str">
            <v>N/A</v>
          </cell>
          <cell r="M7" t="str">
            <v>GMC</v>
          </cell>
        </row>
        <row r="8">
          <cell r="B8" t="str">
            <v>AppalCART</v>
          </cell>
          <cell r="D8" t="str">
            <v>G525 NETWORK SERVER</v>
          </cell>
          <cell r="E8" t="str">
            <v>G547 25-FT LIGHT TRANSIT VEHICLE W/LIFT (REPLACEMENT)</v>
          </cell>
          <cell r="F8" t="str">
            <v>G584 PARK AND RIDE LOTS</v>
          </cell>
          <cell r="G8">
            <v>5307</v>
          </cell>
          <cell r="H8">
            <v>5339</v>
          </cell>
          <cell r="I8">
            <v>5339</v>
          </cell>
          <cell r="M8" t="str">
            <v>Goshen</v>
          </cell>
        </row>
        <row r="9">
          <cell r="B9" t="str">
            <v>Ashe County Transportation Authority, Inc.</v>
          </cell>
          <cell r="D9" t="str">
            <v>G526 MOBILE DATA DEVICES (Tablets)</v>
          </cell>
          <cell r="E9" t="str">
            <v>G548 RAISED ROOF VAN W/LIFT (REPLACEMENT)</v>
          </cell>
          <cell r="F9" t="str">
            <v>G589 FACILITY IMPROVEMENT (DESCRIBE)</v>
          </cell>
          <cell r="H9">
            <v>5307</v>
          </cell>
          <cell r="I9">
            <v>5307</v>
          </cell>
          <cell r="M9" t="str">
            <v>Jeep</v>
          </cell>
        </row>
        <row r="10">
          <cell r="B10" t="str">
            <v>ASHEVILLE</v>
          </cell>
          <cell r="D10" t="str">
            <v>G527 AUTOMATIC VEHICLE LOCATION</v>
          </cell>
          <cell r="E10" t="str">
            <v>G571 MINI-VAN/CROSSOVER (REPLACEMENT)</v>
          </cell>
          <cell r="F10" t="str">
            <v>G412 RENT OF BUILDING</v>
          </cell>
          <cell r="H10" t="str">
            <v>5316 (JARC)</v>
          </cell>
          <cell r="I10" t="str">
            <v>TIGER</v>
          </cell>
          <cell r="M10" t="str">
            <v>Nissan</v>
          </cell>
        </row>
        <row r="11">
          <cell r="B11" t="str">
            <v>Avery County Transportation Authority</v>
          </cell>
          <cell r="D11" t="str">
            <v>G528 DATA COMMUNICATION DEVICE</v>
          </cell>
          <cell r="E11" t="str">
            <v>G573 SUPPORT VEHICLE (REPLACEMENT)</v>
          </cell>
          <cell r="F11" t="str">
            <v>G413 RENT OF OFFICES</v>
          </cell>
          <cell r="H11" t="str">
            <v>5317 (NF)</v>
          </cell>
          <cell r="M11" t="str">
            <v>Plymouth</v>
          </cell>
        </row>
        <row r="12">
          <cell r="B12" t="str">
            <v>Beaufort County Developmental Center Inc.</v>
          </cell>
          <cell r="D12" t="str">
            <v>G529 OTHER TECHNOLOGY (DEFINE)</v>
          </cell>
          <cell r="E12" t="str">
            <v>G575 28-FT LIGHT TRANSIT VEHICLE  W/LIFT (REPLACEMENT)</v>
          </cell>
          <cell r="F12" t="str">
            <v>G582 PURCHASE OF EXISTING STRUCTURE</v>
          </cell>
          <cell r="H12" t="str">
            <v>TIGER</v>
          </cell>
        </row>
        <row r="13">
          <cell r="B13" t="str">
            <v>Bladen County</v>
          </cell>
          <cell r="D13" t="str">
            <v>G538 FENCING/ LIGHTING</v>
          </cell>
          <cell r="E13" t="str">
            <v>G576 22-FT LIGHT TRANSIT VEHICLE  W/LIFT (REPLACEMENT)</v>
          </cell>
        </row>
        <row r="14">
          <cell r="B14" t="str">
            <v>Brunswick Transit System, Inc.</v>
          </cell>
          <cell r="D14" t="str">
            <v>G539 FACILITY SIGNAGE</v>
          </cell>
          <cell r="E14" t="str">
            <v>G577 OTHER TRANSIT VEHICLE (REPLACEMENT)</v>
          </cell>
        </row>
        <row r="15">
          <cell r="B15" t="str">
            <v>Buncombe County</v>
          </cell>
          <cell r="D15" t="str">
            <v xml:space="preserve">G552 SHOP EQUIPMENT  </v>
          </cell>
        </row>
        <row r="16">
          <cell r="B16" t="str">
            <v>Burke</v>
          </cell>
          <cell r="D16" t="str">
            <v>G553 RADIO REPEATER STATION</v>
          </cell>
        </row>
        <row r="17">
          <cell r="B17" t="str">
            <v>BURLINGTON</v>
          </cell>
          <cell r="D17" t="str">
            <v>G554 RADIO BASE STATION</v>
          </cell>
        </row>
        <row r="18">
          <cell r="B18" t="str">
            <v>Cabarrus County</v>
          </cell>
          <cell r="D18" t="str">
            <v>G555 RADIO UNIT (MOBILE OR HAND-HELD)</v>
          </cell>
        </row>
        <row r="19">
          <cell r="B19" t="str">
            <v>Caldwell</v>
          </cell>
          <cell r="D19" t="str">
            <v>G557 FAREBOXES</v>
          </cell>
        </row>
        <row r="20">
          <cell r="B20" t="str">
            <v>Cape Fear Public Transportation Authority - WAVE Transit</v>
          </cell>
          <cell r="D20" t="str">
            <v>G586 BUILDING SECURITY/SURVEILLANCE EQUIPMENT</v>
          </cell>
        </row>
        <row r="21">
          <cell r="B21" t="str">
            <v xml:space="preserve">Carteret County </v>
          </cell>
          <cell r="D21" t="str">
            <v>G596 VEHICLE SECURITY/SURVEILLANCE EQUIPMENT</v>
          </cell>
        </row>
        <row r="22">
          <cell r="B22" t="str">
            <v>CARY</v>
          </cell>
        </row>
        <row r="23">
          <cell r="B23" t="str">
            <v>Caswell County</v>
          </cell>
        </row>
        <row r="24">
          <cell r="B24" t="str">
            <v>Catawba</v>
          </cell>
        </row>
        <row r="25">
          <cell r="B25" t="str">
            <v>CHAPEL HILL</v>
          </cell>
        </row>
        <row r="26">
          <cell r="B26" t="str">
            <v>CHARLOTTE</v>
          </cell>
        </row>
        <row r="27">
          <cell r="B27" t="str">
            <v>Chatham Transit Network</v>
          </cell>
        </row>
        <row r="28">
          <cell r="B28" t="str">
            <v>Cherokee County</v>
          </cell>
        </row>
        <row r="29">
          <cell r="B29" t="str">
            <v>Choanoke Public Transportation Authority</v>
          </cell>
        </row>
        <row r="30">
          <cell r="B30" t="str">
            <v>City of Rocky Mount</v>
          </cell>
        </row>
        <row r="31">
          <cell r="B31" t="str">
            <v>Clay County</v>
          </cell>
        </row>
        <row r="32">
          <cell r="B32" t="str">
            <v>Columbus County</v>
          </cell>
        </row>
        <row r="33">
          <cell r="B33" t="str">
            <v>CONCORD/KANNAPOLIS</v>
          </cell>
        </row>
        <row r="34">
          <cell r="B34" t="str">
            <v>Craven County</v>
          </cell>
        </row>
        <row r="35">
          <cell r="B35" t="str">
            <v>Cumberland County</v>
          </cell>
        </row>
        <row r="36">
          <cell r="B36" t="str">
            <v>Dare County</v>
          </cell>
        </row>
        <row r="37">
          <cell r="B37" t="str">
            <v>Davidson County</v>
          </cell>
        </row>
        <row r="38">
          <cell r="B38" t="str">
            <v>Duplin County</v>
          </cell>
        </row>
        <row r="39">
          <cell r="B39" t="str">
            <v>DURHAM</v>
          </cell>
        </row>
        <row r="40">
          <cell r="B40" t="str">
            <v>Durham County</v>
          </cell>
        </row>
        <row r="41">
          <cell r="B41" t="str">
            <v>Eastern Band of Cherokee Indians</v>
          </cell>
        </row>
        <row r="42">
          <cell r="B42" t="str">
            <v>FAYETTEVILLE</v>
          </cell>
        </row>
        <row r="43">
          <cell r="B43" t="str">
            <v>Forsyth County</v>
          </cell>
        </row>
        <row r="44">
          <cell r="B44" t="str">
            <v>Gaston County</v>
          </cell>
        </row>
        <row r="45">
          <cell r="B45" t="str">
            <v>GASTONIA</v>
          </cell>
        </row>
        <row r="46">
          <cell r="B46" t="str">
            <v>Gates County</v>
          </cell>
        </row>
        <row r="47">
          <cell r="B47" t="str">
            <v>GOLDSBORO</v>
          </cell>
        </row>
        <row r="48">
          <cell r="B48" t="str">
            <v>Goldsboro-Wayne Transportation Authority</v>
          </cell>
        </row>
        <row r="49">
          <cell r="B49" t="str">
            <v>Graham County</v>
          </cell>
        </row>
        <row r="50">
          <cell r="B50" t="str">
            <v>Greene County</v>
          </cell>
        </row>
        <row r="51">
          <cell r="B51" t="str">
            <v>GREENSBORO</v>
          </cell>
        </row>
        <row r="52">
          <cell r="B52" t="str">
            <v>GREENVILLE</v>
          </cell>
        </row>
        <row r="53">
          <cell r="B53" t="str">
            <v>Guilford County</v>
          </cell>
        </row>
        <row r="54">
          <cell r="B54" t="str">
            <v>Harnett County</v>
          </cell>
        </row>
        <row r="55">
          <cell r="B55" t="str">
            <v>HENDERSON COUNTY</v>
          </cell>
        </row>
        <row r="56">
          <cell r="B56" t="str">
            <v>HIGH POINT</v>
          </cell>
        </row>
        <row r="57">
          <cell r="B57" t="str">
            <v>Hoke County</v>
          </cell>
        </row>
        <row r="58">
          <cell r="B58" t="str">
            <v>Hyde County Non-Profit Private Transportation Corp Inc.</v>
          </cell>
        </row>
        <row r="59">
          <cell r="B59" t="str">
            <v>Iredell County</v>
          </cell>
        </row>
        <row r="60">
          <cell r="B60" t="str">
            <v>Jackson County</v>
          </cell>
        </row>
        <row r="61">
          <cell r="B61" t="str">
            <v>JACKSONVILLE</v>
          </cell>
        </row>
        <row r="62">
          <cell r="B62" t="str">
            <v>Johnston County Council on Aging, Inc.</v>
          </cell>
        </row>
        <row r="63">
          <cell r="B63" t="str">
            <v>Kerr Area Transportation Authority</v>
          </cell>
        </row>
        <row r="64">
          <cell r="B64" t="str">
            <v>Lee County</v>
          </cell>
        </row>
        <row r="65">
          <cell r="B65" t="str">
            <v>Lenoir County</v>
          </cell>
        </row>
        <row r="66">
          <cell r="B66" t="str">
            <v>Lincoln County</v>
          </cell>
        </row>
        <row r="67">
          <cell r="B67" t="str">
            <v>Macon County</v>
          </cell>
        </row>
        <row r="68">
          <cell r="B68" t="str">
            <v>Madison County Transportation Authority</v>
          </cell>
        </row>
        <row r="69">
          <cell r="B69" t="str">
            <v>Martin County</v>
          </cell>
        </row>
        <row r="70">
          <cell r="B70" t="str">
            <v>McDowell County Transportation Planning Bd Inc.</v>
          </cell>
        </row>
        <row r="71">
          <cell r="B71" t="str">
            <v>Mecklenburg County</v>
          </cell>
        </row>
        <row r="72">
          <cell r="B72" t="str">
            <v>Mitchell County Transportation Authority</v>
          </cell>
        </row>
        <row r="73">
          <cell r="B73" t="str">
            <v>Moore County</v>
          </cell>
        </row>
        <row r="74">
          <cell r="B74" t="str">
            <v>Mountain Projects Inc.</v>
          </cell>
        </row>
        <row r="75">
          <cell r="B75" t="str">
            <v>Onslow United Transit System, Inc.</v>
          </cell>
        </row>
        <row r="76">
          <cell r="B76" t="str">
            <v>Orange County</v>
          </cell>
        </row>
        <row r="77">
          <cell r="B77" t="str">
            <v>Pender Adult Services Inc.</v>
          </cell>
        </row>
        <row r="78">
          <cell r="B78" t="str">
            <v>Person County</v>
          </cell>
        </row>
        <row r="79">
          <cell r="B79" t="str">
            <v>PIEDMONT AUTHORITY</v>
          </cell>
        </row>
        <row r="80">
          <cell r="B80" t="str">
            <v>Pitt County/Pitt Area Transit System</v>
          </cell>
        </row>
        <row r="81">
          <cell r="B81" t="str">
            <v>Polk County Transportation Authority</v>
          </cell>
        </row>
        <row r="82">
          <cell r="B82" t="str">
            <v>RALEIGH - CAT</v>
          </cell>
        </row>
        <row r="83">
          <cell r="B83" t="str">
            <v>RALEIGH - NCSU</v>
          </cell>
        </row>
        <row r="84">
          <cell r="B84" t="str">
            <v>Randolph County Senior Adults Assoc. Inc.</v>
          </cell>
        </row>
        <row r="85">
          <cell r="B85" t="str">
            <v>Richmond Interagency Transportation, Inc.</v>
          </cell>
        </row>
        <row r="86">
          <cell r="B86" t="str">
            <v>Robeson County</v>
          </cell>
        </row>
        <row r="87">
          <cell r="B87" t="str">
            <v>Rockingham County Council on Aging Inc.</v>
          </cell>
        </row>
        <row r="88">
          <cell r="B88" t="str">
            <v>ROCKY MOUNT</v>
          </cell>
        </row>
        <row r="89">
          <cell r="B89" t="str">
            <v>Rowan County</v>
          </cell>
        </row>
        <row r="90">
          <cell r="B90" t="str">
            <v>Rutherford County</v>
          </cell>
        </row>
        <row r="91">
          <cell r="B91" t="str">
            <v>SALISBURY</v>
          </cell>
        </row>
        <row r="92">
          <cell r="B92" t="str">
            <v>Sampson County</v>
          </cell>
        </row>
        <row r="93">
          <cell r="B93" t="str">
            <v>Scotland County</v>
          </cell>
        </row>
        <row r="94">
          <cell r="B94" t="str">
            <v>Senior Care Connections - Elite</v>
          </cell>
        </row>
        <row r="95">
          <cell r="B95" t="str">
            <v>Stanly County</v>
          </cell>
        </row>
        <row r="96">
          <cell r="B96" t="str">
            <v>Swain County Focal Point on Aging Inc.</v>
          </cell>
        </row>
        <row r="97">
          <cell r="B97" t="str">
            <v>Transportation Administration of Cleveland County Inc.</v>
          </cell>
        </row>
        <row r="98">
          <cell r="B98" t="str">
            <v>Transylvania County</v>
          </cell>
        </row>
        <row r="99">
          <cell r="B99" t="str">
            <v>TRIANGLE TRANSIT</v>
          </cell>
        </row>
        <row r="100">
          <cell r="B100" t="str">
            <v>Tyrrell County</v>
          </cell>
        </row>
        <row r="101">
          <cell r="B101" t="str">
            <v>Union County</v>
          </cell>
        </row>
        <row r="102">
          <cell r="B102" t="str">
            <v>Wake County</v>
          </cell>
        </row>
        <row r="103">
          <cell r="B103" t="str">
            <v>Washington County</v>
          </cell>
        </row>
        <row r="104">
          <cell r="B104" t="str">
            <v>Western Carolina Community Action Inc.</v>
          </cell>
        </row>
        <row r="105">
          <cell r="B105" t="str">
            <v>Western Piedmont Regional Transportation Authority</v>
          </cell>
        </row>
        <row r="106">
          <cell r="B106" t="str">
            <v>Wilkes Transportation Authority</v>
          </cell>
        </row>
        <row r="107">
          <cell r="B107" t="str">
            <v>WILMINGTON</v>
          </cell>
        </row>
        <row r="108">
          <cell r="B108" t="str">
            <v>Wilson City</v>
          </cell>
        </row>
        <row r="109">
          <cell r="B109" t="str">
            <v>Wilson City (OLD)</v>
          </cell>
        </row>
        <row r="110">
          <cell r="B110" t="str">
            <v>Wilson County</v>
          </cell>
        </row>
        <row r="111">
          <cell r="B111" t="str">
            <v>WINSTON-SALEM</v>
          </cell>
        </row>
        <row r="112">
          <cell r="B112" t="str">
            <v>WPRTA</v>
          </cell>
        </row>
        <row r="113">
          <cell r="B113" t="str">
            <v>Yadkin Valley Economic Development District Inc.</v>
          </cell>
        </row>
        <row r="114">
          <cell r="B114" t="str">
            <v xml:space="preserve">Yancey County Transportation Authority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
  <sheetViews>
    <sheetView tabSelected="1" zoomScale="130" zoomScaleNormal="130" workbookViewId="0">
      <selection activeCell="Q14" sqref="Q14"/>
    </sheetView>
  </sheetViews>
  <sheetFormatPr defaultRowHeight="14.5" x14ac:dyDescent="0.35"/>
  <sheetData>
    <row r="1" spans="1:1" ht="15.5" x14ac:dyDescent="0.35">
      <c r="A1" s="16" t="s">
        <v>126</v>
      </c>
    </row>
  </sheetData>
  <sheetProtection algorithmName="SHA-512" hashValue="xAucZWPjfuj3rJahoMUP+/x+pWfg6Djc5XWGqpn5VGtfTQ7a+nB5sqRzHW6QAlWNMH+VJAkc1WuKSrT+Xm0a6Q==" saltValue="AP+MCXnrT0cfGoufv0YOGg==" spinCount="100000" sheet="1" objects="1" scenarios="1"/>
  <pageMargins left="0.7" right="0.7" top="0.75" bottom="0.75" header="0.3" footer="0.3"/>
  <pageSetup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101"/>
  <sheetViews>
    <sheetView topLeftCell="B1" workbookViewId="0">
      <pane ySplit="3" topLeftCell="A4" activePane="bottomLeft" state="frozen"/>
      <selection activeCell="D12" sqref="D12"/>
      <selection pane="bottomLeft" activeCell="B4" sqref="B4"/>
    </sheetView>
  </sheetViews>
  <sheetFormatPr defaultColWidth="11.81640625" defaultRowHeight="15" customHeight="1" x14ac:dyDescent="0.35"/>
  <cols>
    <col min="1" max="1" width="39.54296875" style="3" hidden="1" customWidth="1"/>
    <col min="2" max="2" width="14.7265625" style="3" customWidth="1"/>
    <col min="3" max="3" width="29.453125" style="3" bestFit="1" customWidth="1"/>
    <col min="4" max="4" width="14.7265625" style="3" bestFit="1" customWidth="1"/>
    <col min="5" max="5" width="16.1796875" style="3" customWidth="1"/>
    <col min="6" max="6" width="28.54296875" style="10" customWidth="1"/>
    <col min="7" max="7" width="11.54296875" style="3" customWidth="1"/>
    <col min="8" max="8" width="14.453125" style="3" bestFit="1" customWidth="1"/>
    <col min="9" max="9" width="17.1796875" style="3" customWidth="1"/>
    <col min="10" max="10" width="11.7265625" style="3" customWidth="1"/>
    <col min="11" max="11" width="16" style="69" customWidth="1"/>
    <col min="12" max="12" width="7.54296875" style="76" customWidth="1"/>
    <col min="13" max="13" width="11.26953125" style="3" customWidth="1"/>
    <col min="14" max="14" width="12.26953125" style="11" bestFit="1" customWidth="1"/>
    <col min="15" max="15" width="12.1796875" style="3" customWidth="1"/>
    <col min="16" max="16" width="17.26953125" style="3" bestFit="1" customWidth="1"/>
    <col min="17" max="17" width="11.81640625" style="3" hidden="1" customWidth="1"/>
    <col min="18" max="16384" width="11.81640625" style="3"/>
  </cols>
  <sheetData>
    <row r="1" spans="1:17" ht="33" customHeight="1" thickBot="1" x14ac:dyDescent="0.65">
      <c r="A1" s="2"/>
      <c r="B1" s="107" t="s">
        <v>86</v>
      </c>
      <c r="C1" s="108"/>
      <c r="E1" s="109" t="s">
        <v>227</v>
      </c>
      <c r="F1" s="109"/>
      <c r="G1" s="109"/>
      <c r="H1" s="109"/>
      <c r="I1" s="109"/>
      <c r="J1" s="109"/>
      <c r="K1" s="109"/>
      <c r="L1" s="72"/>
      <c r="M1" s="70"/>
      <c r="N1" s="70"/>
      <c r="O1" s="70"/>
      <c r="P1" s="70"/>
    </row>
    <row r="2" spans="1:17" ht="15" customHeight="1" thickBot="1" x14ac:dyDescent="0.4">
      <c r="A2" s="2"/>
      <c r="B2" s="2"/>
      <c r="D2" s="71"/>
      <c r="E2" s="71"/>
      <c r="F2" s="71"/>
      <c r="G2" s="71"/>
      <c r="H2" s="71"/>
      <c r="I2" s="71"/>
      <c r="J2" s="71"/>
      <c r="K2" s="71"/>
      <c r="L2" s="73"/>
      <c r="M2" s="71"/>
      <c r="N2" s="71"/>
      <c r="O2" s="71"/>
      <c r="P2" s="71"/>
    </row>
    <row r="3" spans="1:17" s="90" customFormat="1" ht="30.75" customHeight="1" thickBot="1" x14ac:dyDescent="0.4">
      <c r="A3" s="88" t="s">
        <v>93</v>
      </c>
      <c r="B3" s="88" t="s">
        <v>91</v>
      </c>
      <c r="C3" s="88" t="s">
        <v>87</v>
      </c>
      <c r="D3" s="88" t="s">
        <v>125</v>
      </c>
      <c r="E3" s="88" t="s">
        <v>113</v>
      </c>
      <c r="F3" s="88" t="s">
        <v>92</v>
      </c>
      <c r="G3" s="88" t="s">
        <v>96</v>
      </c>
      <c r="H3" s="88" t="s">
        <v>274</v>
      </c>
      <c r="I3" s="88" t="s">
        <v>1</v>
      </c>
      <c r="J3" s="88" t="s">
        <v>219</v>
      </c>
      <c r="K3" s="88" t="s">
        <v>220</v>
      </c>
      <c r="L3" s="89" t="s">
        <v>221</v>
      </c>
      <c r="M3" s="88" t="s">
        <v>218</v>
      </c>
      <c r="N3" s="88" t="s">
        <v>2</v>
      </c>
      <c r="O3" s="89" t="s">
        <v>258</v>
      </c>
      <c r="P3" s="88" t="s">
        <v>261</v>
      </c>
      <c r="Q3" s="89" t="s">
        <v>262</v>
      </c>
    </row>
    <row r="4" spans="1:17" ht="15" customHeight="1" thickBot="1" x14ac:dyDescent="0.4">
      <c r="A4" s="9" t="str">
        <f>IF(B$1="Select System Name", "",LOOKUP(B$1,'Reference Sheet'!B$3:B$114,'Reference Sheet'!A$3:A$114))</f>
        <v/>
      </c>
      <c r="B4" s="94"/>
      <c r="C4" s="94"/>
      <c r="D4" s="94"/>
      <c r="E4" s="95"/>
      <c r="F4" s="96"/>
      <c r="G4" s="97"/>
      <c r="H4" s="94"/>
      <c r="I4" s="94"/>
      <c r="J4" s="98"/>
      <c r="K4" s="98"/>
      <c r="L4" s="74" t="str">
        <f>IF(J4="","",IF(K4="",J4,IF(K4=0,J4,J4&amp;"/"&amp;K4)))</f>
        <v/>
      </c>
      <c r="M4" s="98"/>
      <c r="N4" s="94"/>
      <c r="O4" s="106" t="str">
        <f ca="1">IF(G4="","",YEAR(TODAY())-G4)</f>
        <v/>
      </c>
      <c r="P4" s="99"/>
      <c r="Q4" s="87" t="str">
        <f>IF(G4="","",G4)</f>
        <v/>
      </c>
    </row>
    <row r="5" spans="1:17" ht="15" customHeight="1" thickBot="1" x14ac:dyDescent="0.4">
      <c r="A5" s="9" t="str">
        <f>IF(B$1="Select System Name", "",LOOKUP(B$1,'Reference Sheet'!B$3:B$114,'Reference Sheet'!A$3:A$114))</f>
        <v/>
      </c>
      <c r="B5" s="94"/>
      <c r="C5" s="94"/>
      <c r="D5" s="94"/>
      <c r="E5" s="95"/>
      <c r="F5" s="96"/>
      <c r="G5" s="97"/>
      <c r="H5" s="94"/>
      <c r="I5" s="94"/>
      <c r="J5" s="98"/>
      <c r="K5" s="98"/>
      <c r="L5" s="74" t="str">
        <f t="shared" ref="L5:L100" si="0">IF(J5="","",IF(K5="",J5,IF(K5=0,J5,J5&amp;"/"&amp;K5)))</f>
        <v/>
      </c>
      <c r="M5" s="98"/>
      <c r="N5" s="94"/>
      <c r="O5" s="106" t="str">
        <f ca="1">IF(G5="","",YEAR(TODAY())-G5)</f>
        <v/>
      </c>
      <c r="P5" s="99"/>
      <c r="Q5" s="3" t="str">
        <f t="shared" ref="Q5:Q100" si="1">IF(G5="","",G5)</f>
        <v/>
      </c>
    </row>
    <row r="6" spans="1:17" ht="15" customHeight="1" thickBot="1" x14ac:dyDescent="0.4">
      <c r="A6" s="9" t="str">
        <f>IF(B$1="Select System Name", "",LOOKUP(B$1,'Reference Sheet'!B$3:B$114,'Reference Sheet'!A$3:A$114))</f>
        <v/>
      </c>
      <c r="B6" s="94"/>
      <c r="C6" s="94"/>
      <c r="D6" s="94"/>
      <c r="E6" s="95"/>
      <c r="F6" s="96"/>
      <c r="G6" s="97"/>
      <c r="H6" s="94"/>
      <c r="I6" s="94"/>
      <c r="J6" s="98"/>
      <c r="K6" s="98"/>
      <c r="L6" s="74" t="str">
        <f t="shared" si="0"/>
        <v/>
      </c>
      <c r="M6" s="98"/>
      <c r="N6" s="94"/>
      <c r="O6" s="106" t="str">
        <f ca="1">IF(G6="","",YEAR(TODAY())-G6)</f>
        <v/>
      </c>
      <c r="P6" s="99"/>
      <c r="Q6" s="3" t="str">
        <f t="shared" si="1"/>
        <v/>
      </c>
    </row>
    <row r="7" spans="1:17" ht="15" customHeight="1" thickBot="1" x14ac:dyDescent="0.4">
      <c r="A7" s="9" t="str">
        <f>IF(B$1="Select System Name", "",LOOKUP(B$1,'Reference Sheet'!B$3:B$114,'Reference Sheet'!A$3:A$114))</f>
        <v/>
      </c>
      <c r="B7" s="94"/>
      <c r="C7" s="94"/>
      <c r="D7" s="94"/>
      <c r="E7" s="95"/>
      <c r="F7" s="96"/>
      <c r="G7" s="97"/>
      <c r="H7" s="94"/>
      <c r="I7" s="94"/>
      <c r="J7" s="98"/>
      <c r="K7" s="98"/>
      <c r="L7" s="74" t="str">
        <f t="shared" si="0"/>
        <v/>
      </c>
      <c r="M7" s="98"/>
      <c r="N7" s="94"/>
      <c r="O7" s="106" t="str">
        <f ca="1">IF(G7="","",YEAR(TODAY())-G7)</f>
        <v/>
      </c>
      <c r="P7" s="99"/>
      <c r="Q7" s="3" t="str">
        <f t="shared" si="1"/>
        <v/>
      </c>
    </row>
    <row r="8" spans="1:17" ht="15" customHeight="1" thickBot="1" x14ac:dyDescent="0.4">
      <c r="A8" s="9" t="str">
        <f>IF(B$1="Select System Name", "",LOOKUP(B$1,'Reference Sheet'!B$3:B$114,'Reference Sheet'!A$3:A$114))</f>
        <v/>
      </c>
      <c r="B8" s="94"/>
      <c r="C8" s="94"/>
      <c r="D8" s="94"/>
      <c r="E8" s="95"/>
      <c r="F8" s="96"/>
      <c r="G8" s="97"/>
      <c r="H8" s="94"/>
      <c r="I8" s="94"/>
      <c r="J8" s="98"/>
      <c r="K8" s="98"/>
      <c r="L8" s="74" t="str">
        <f t="shared" si="0"/>
        <v/>
      </c>
      <c r="M8" s="98"/>
      <c r="N8" s="94"/>
      <c r="O8" s="106" t="str">
        <f ca="1">IF(G8="","",YEAR(TODAY())-G8)</f>
        <v/>
      </c>
      <c r="P8" s="99"/>
      <c r="Q8" s="3" t="str">
        <f t="shared" si="1"/>
        <v/>
      </c>
    </row>
    <row r="9" spans="1:17" ht="15" customHeight="1" thickBot="1" x14ac:dyDescent="0.4">
      <c r="A9" s="9" t="str">
        <f>IF(B$1="Select System Name", "",LOOKUP(B$1,'Reference Sheet'!B$3:B$114,'Reference Sheet'!A$3:A$114))</f>
        <v/>
      </c>
      <c r="B9" s="94"/>
      <c r="C9" s="94"/>
      <c r="D9" s="94"/>
      <c r="E9" s="95"/>
      <c r="F9" s="96"/>
      <c r="G9" s="97"/>
      <c r="H9" s="94"/>
      <c r="I9" s="94"/>
      <c r="J9" s="98"/>
      <c r="K9" s="98"/>
      <c r="L9" s="74" t="str">
        <f t="shared" si="0"/>
        <v/>
      </c>
      <c r="M9" s="98"/>
      <c r="N9" s="94"/>
      <c r="O9" s="106" t="str">
        <f t="shared" ref="O9:O100" ca="1" si="2">IF(G9="","",YEAR(TODAY())-G9)</f>
        <v/>
      </c>
      <c r="P9" s="99"/>
      <c r="Q9" s="3" t="str">
        <f t="shared" si="1"/>
        <v/>
      </c>
    </row>
    <row r="10" spans="1:17" ht="15" customHeight="1" thickBot="1" x14ac:dyDescent="0.4">
      <c r="A10" s="9" t="str">
        <f>IF(B$1="Select System Name", "",LOOKUP(B$1,'Reference Sheet'!B$3:B$114,'Reference Sheet'!A$3:A$114))</f>
        <v/>
      </c>
      <c r="B10" s="94"/>
      <c r="C10" s="94"/>
      <c r="D10" s="94"/>
      <c r="E10" s="95"/>
      <c r="F10" s="96"/>
      <c r="G10" s="97"/>
      <c r="H10" s="94"/>
      <c r="I10" s="94"/>
      <c r="J10" s="98"/>
      <c r="K10" s="98"/>
      <c r="L10" s="74" t="str">
        <f t="shared" si="0"/>
        <v/>
      </c>
      <c r="M10" s="98"/>
      <c r="N10" s="94"/>
      <c r="O10" s="106" t="str">
        <f t="shared" ca="1" si="2"/>
        <v/>
      </c>
      <c r="P10" s="99"/>
      <c r="Q10" s="3" t="str">
        <f t="shared" si="1"/>
        <v/>
      </c>
    </row>
    <row r="11" spans="1:17" ht="15" customHeight="1" thickBot="1" x14ac:dyDescent="0.4">
      <c r="A11" s="9" t="str">
        <f>IF(B$1="Select System Name", "",LOOKUP(B$1,'Reference Sheet'!B$3:B$114,'Reference Sheet'!A$3:A$114))</f>
        <v/>
      </c>
      <c r="B11" s="94"/>
      <c r="C11" s="94"/>
      <c r="D11" s="94"/>
      <c r="E11" s="95"/>
      <c r="F11" s="96"/>
      <c r="G11" s="97"/>
      <c r="H11" s="94"/>
      <c r="I11" s="94"/>
      <c r="J11" s="98"/>
      <c r="K11" s="98"/>
      <c r="L11" s="74" t="str">
        <f t="shared" si="0"/>
        <v/>
      </c>
      <c r="M11" s="98"/>
      <c r="N11" s="94"/>
      <c r="O11" s="106" t="str">
        <f t="shared" ca="1" si="2"/>
        <v/>
      </c>
      <c r="P11" s="99"/>
      <c r="Q11" s="3" t="str">
        <f t="shared" si="1"/>
        <v/>
      </c>
    </row>
    <row r="12" spans="1:17" ht="15" customHeight="1" thickBot="1" x14ac:dyDescent="0.4">
      <c r="A12" s="9" t="str">
        <f>IF(B$1="Select System Name", "",LOOKUP(B$1,'Reference Sheet'!B$3:B$114,'Reference Sheet'!A$3:A$114))</f>
        <v/>
      </c>
      <c r="B12" s="94"/>
      <c r="C12" s="94"/>
      <c r="D12" s="94"/>
      <c r="E12" s="95"/>
      <c r="F12" s="96"/>
      <c r="G12" s="97"/>
      <c r="H12" s="94"/>
      <c r="I12" s="94"/>
      <c r="J12" s="98"/>
      <c r="K12" s="98"/>
      <c r="L12" s="74" t="str">
        <f t="shared" si="0"/>
        <v/>
      </c>
      <c r="M12" s="98"/>
      <c r="N12" s="94"/>
      <c r="O12" s="106" t="str">
        <f t="shared" ca="1" si="2"/>
        <v/>
      </c>
      <c r="P12" s="99"/>
      <c r="Q12" s="3" t="str">
        <f t="shared" si="1"/>
        <v/>
      </c>
    </row>
    <row r="13" spans="1:17" ht="15" customHeight="1" thickBot="1" x14ac:dyDescent="0.4">
      <c r="A13" s="9" t="str">
        <f>IF(B$1="Select System Name", "",LOOKUP(B$1,'Reference Sheet'!B$3:B$114,'Reference Sheet'!A$3:A$114))</f>
        <v/>
      </c>
      <c r="B13" s="94"/>
      <c r="C13" s="94"/>
      <c r="D13" s="94"/>
      <c r="E13" s="95"/>
      <c r="F13" s="96"/>
      <c r="G13" s="97"/>
      <c r="H13" s="94"/>
      <c r="I13" s="94"/>
      <c r="J13" s="98"/>
      <c r="K13" s="98"/>
      <c r="L13" s="74" t="str">
        <f t="shared" si="0"/>
        <v/>
      </c>
      <c r="M13" s="98"/>
      <c r="N13" s="94"/>
      <c r="O13" s="106" t="str">
        <f t="shared" ca="1" si="2"/>
        <v/>
      </c>
      <c r="P13" s="99"/>
      <c r="Q13" s="3" t="str">
        <f t="shared" si="1"/>
        <v/>
      </c>
    </row>
    <row r="14" spans="1:17" ht="15" customHeight="1" thickBot="1" x14ac:dyDescent="0.4">
      <c r="A14" s="9" t="str">
        <f>IF(B$1="Select System Name", "",LOOKUP(B$1,'Reference Sheet'!B$3:B$114,'Reference Sheet'!A$3:A$114))</f>
        <v/>
      </c>
      <c r="B14" s="94"/>
      <c r="C14" s="94"/>
      <c r="D14" s="94"/>
      <c r="E14" s="95"/>
      <c r="F14" s="96"/>
      <c r="G14" s="97"/>
      <c r="H14" s="94"/>
      <c r="I14" s="94"/>
      <c r="J14" s="98"/>
      <c r="K14" s="98"/>
      <c r="L14" s="74" t="str">
        <f t="shared" si="0"/>
        <v/>
      </c>
      <c r="M14" s="98"/>
      <c r="N14" s="94"/>
      <c r="O14" s="106" t="str">
        <f t="shared" ca="1" si="2"/>
        <v/>
      </c>
      <c r="P14" s="99"/>
      <c r="Q14" s="3" t="str">
        <f t="shared" si="1"/>
        <v/>
      </c>
    </row>
    <row r="15" spans="1:17" ht="15" customHeight="1" thickBot="1" x14ac:dyDescent="0.4">
      <c r="A15" s="9" t="str">
        <f>IF(B$1="Select System Name", "",LOOKUP(B$1,'Reference Sheet'!B$3:B$114,'Reference Sheet'!A$3:A$114))</f>
        <v/>
      </c>
      <c r="B15" s="94"/>
      <c r="C15" s="94"/>
      <c r="D15" s="94"/>
      <c r="E15" s="95"/>
      <c r="F15" s="96"/>
      <c r="G15" s="97"/>
      <c r="H15" s="94"/>
      <c r="I15" s="94"/>
      <c r="J15" s="98"/>
      <c r="K15" s="98"/>
      <c r="L15" s="74" t="str">
        <f t="shared" si="0"/>
        <v/>
      </c>
      <c r="M15" s="98"/>
      <c r="N15" s="94"/>
      <c r="O15" s="106" t="str">
        <f t="shared" ca="1" si="2"/>
        <v/>
      </c>
      <c r="P15" s="99"/>
      <c r="Q15" s="3" t="str">
        <f t="shared" si="1"/>
        <v/>
      </c>
    </row>
    <row r="16" spans="1:17" ht="15" customHeight="1" thickBot="1" x14ac:dyDescent="0.4">
      <c r="A16" s="9" t="str">
        <f>IF(B$1="Select System Name", "",LOOKUP(B$1,'Reference Sheet'!B$3:B$114,'Reference Sheet'!A$3:A$114))</f>
        <v/>
      </c>
      <c r="B16" s="94"/>
      <c r="C16" s="94"/>
      <c r="D16" s="94"/>
      <c r="E16" s="95"/>
      <c r="F16" s="96"/>
      <c r="G16" s="97"/>
      <c r="H16" s="94"/>
      <c r="I16" s="94"/>
      <c r="J16" s="98"/>
      <c r="K16" s="98"/>
      <c r="L16" s="74" t="str">
        <f t="shared" si="0"/>
        <v/>
      </c>
      <c r="M16" s="98"/>
      <c r="N16" s="94"/>
      <c r="O16" s="106" t="str">
        <f t="shared" ca="1" si="2"/>
        <v/>
      </c>
      <c r="P16" s="99"/>
      <c r="Q16" s="3" t="str">
        <f t="shared" si="1"/>
        <v/>
      </c>
    </row>
    <row r="17" spans="1:17" ht="15" customHeight="1" thickBot="1" x14ac:dyDescent="0.4">
      <c r="A17" s="9" t="str">
        <f>IF(B$1="Select System Name", "",LOOKUP(B$1,'Reference Sheet'!B$3:B$114,'Reference Sheet'!A$3:A$114))</f>
        <v/>
      </c>
      <c r="B17" s="94"/>
      <c r="C17" s="94"/>
      <c r="D17" s="94"/>
      <c r="E17" s="95"/>
      <c r="F17" s="96"/>
      <c r="G17" s="97"/>
      <c r="H17" s="94"/>
      <c r="I17" s="94"/>
      <c r="J17" s="98"/>
      <c r="K17" s="98"/>
      <c r="L17" s="74" t="str">
        <f t="shared" si="0"/>
        <v/>
      </c>
      <c r="M17" s="98"/>
      <c r="N17" s="94"/>
      <c r="O17" s="106" t="str">
        <f t="shared" ca="1" si="2"/>
        <v/>
      </c>
      <c r="P17" s="99"/>
      <c r="Q17" s="3" t="str">
        <f t="shared" si="1"/>
        <v/>
      </c>
    </row>
    <row r="18" spans="1:17" ht="15" customHeight="1" thickBot="1" x14ac:dyDescent="0.4">
      <c r="A18" s="9" t="str">
        <f>IF(B$1="Select System Name", "",LOOKUP(B$1,'Reference Sheet'!B$3:B$114,'Reference Sheet'!A$3:A$114))</f>
        <v/>
      </c>
      <c r="B18" s="94"/>
      <c r="C18" s="94"/>
      <c r="D18" s="94"/>
      <c r="E18" s="95"/>
      <c r="F18" s="96"/>
      <c r="G18" s="97"/>
      <c r="H18" s="94"/>
      <c r="I18" s="94"/>
      <c r="J18" s="98"/>
      <c r="K18" s="98"/>
      <c r="L18" s="74" t="str">
        <f t="shared" si="0"/>
        <v/>
      </c>
      <c r="M18" s="98"/>
      <c r="N18" s="94"/>
      <c r="O18" s="106" t="str">
        <f t="shared" ca="1" si="2"/>
        <v/>
      </c>
      <c r="P18" s="99"/>
      <c r="Q18" s="3" t="str">
        <f t="shared" si="1"/>
        <v/>
      </c>
    </row>
    <row r="19" spans="1:17" ht="15" customHeight="1" thickBot="1" x14ac:dyDescent="0.4">
      <c r="A19" s="9" t="str">
        <f>IF(B$1="Select System Name", "",LOOKUP(B$1,'Reference Sheet'!B$3:B$114,'Reference Sheet'!A$3:A$114))</f>
        <v/>
      </c>
      <c r="B19" s="94"/>
      <c r="C19" s="94"/>
      <c r="D19" s="94"/>
      <c r="E19" s="95"/>
      <c r="F19" s="96"/>
      <c r="G19" s="97"/>
      <c r="H19" s="94"/>
      <c r="I19" s="94"/>
      <c r="J19" s="98"/>
      <c r="K19" s="98"/>
      <c r="L19" s="74" t="str">
        <f t="shared" si="0"/>
        <v/>
      </c>
      <c r="M19" s="98"/>
      <c r="N19" s="94"/>
      <c r="O19" s="106" t="str">
        <f t="shared" ca="1" si="2"/>
        <v/>
      </c>
      <c r="P19" s="99"/>
      <c r="Q19" s="3" t="str">
        <f t="shared" si="1"/>
        <v/>
      </c>
    </row>
    <row r="20" spans="1:17" ht="15" customHeight="1" thickBot="1" x14ac:dyDescent="0.4">
      <c r="A20" s="9" t="str">
        <f>IF(B$1="Select System Name", "",LOOKUP(B$1,'Reference Sheet'!B$3:B$114,'Reference Sheet'!A$3:A$114))</f>
        <v/>
      </c>
      <c r="B20" s="94"/>
      <c r="C20" s="94"/>
      <c r="D20" s="94"/>
      <c r="E20" s="95"/>
      <c r="F20" s="96"/>
      <c r="G20" s="97"/>
      <c r="H20" s="94"/>
      <c r="I20" s="94"/>
      <c r="J20" s="98"/>
      <c r="K20" s="98"/>
      <c r="L20" s="74" t="str">
        <f t="shared" si="0"/>
        <v/>
      </c>
      <c r="M20" s="98"/>
      <c r="N20" s="94"/>
      <c r="O20" s="106" t="str">
        <f t="shared" ca="1" si="2"/>
        <v/>
      </c>
      <c r="P20" s="99"/>
      <c r="Q20" s="3" t="str">
        <f t="shared" si="1"/>
        <v/>
      </c>
    </row>
    <row r="21" spans="1:17" ht="15" customHeight="1" thickBot="1" x14ac:dyDescent="0.4">
      <c r="A21" s="9" t="str">
        <f>IF(B$1="Select System Name", "",LOOKUP(B$1,'Reference Sheet'!B$3:B$114,'Reference Sheet'!A$3:A$114))</f>
        <v/>
      </c>
      <c r="B21" s="94"/>
      <c r="C21" s="94"/>
      <c r="D21" s="94"/>
      <c r="E21" s="95"/>
      <c r="F21" s="96"/>
      <c r="G21" s="97"/>
      <c r="H21" s="94"/>
      <c r="I21" s="94"/>
      <c r="J21" s="98"/>
      <c r="K21" s="98"/>
      <c r="L21" s="74" t="str">
        <f t="shared" si="0"/>
        <v/>
      </c>
      <c r="M21" s="98"/>
      <c r="N21" s="94"/>
      <c r="O21" s="106" t="str">
        <f t="shared" ca="1" si="2"/>
        <v/>
      </c>
      <c r="P21" s="99"/>
      <c r="Q21" s="3" t="str">
        <f t="shared" si="1"/>
        <v/>
      </c>
    </row>
    <row r="22" spans="1:17" ht="15" customHeight="1" thickBot="1" x14ac:dyDescent="0.4">
      <c r="A22" s="9" t="str">
        <f>IF(B$1="Select System Name", "",LOOKUP(B$1,'Reference Sheet'!B$3:B$114,'Reference Sheet'!A$3:A$114))</f>
        <v/>
      </c>
      <c r="B22" s="94"/>
      <c r="C22" s="94"/>
      <c r="D22" s="94"/>
      <c r="E22" s="95"/>
      <c r="F22" s="96"/>
      <c r="G22" s="97"/>
      <c r="H22" s="94"/>
      <c r="I22" s="94"/>
      <c r="J22" s="98"/>
      <c r="K22" s="98"/>
      <c r="L22" s="74" t="str">
        <f t="shared" si="0"/>
        <v/>
      </c>
      <c r="M22" s="98"/>
      <c r="N22" s="94"/>
      <c r="O22" s="106" t="str">
        <f t="shared" ca="1" si="2"/>
        <v/>
      </c>
      <c r="P22" s="99"/>
      <c r="Q22" s="3" t="str">
        <f t="shared" si="1"/>
        <v/>
      </c>
    </row>
    <row r="23" spans="1:17" ht="15" customHeight="1" thickBot="1" x14ac:dyDescent="0.4">
      <c r="A23" s="9" t="str">
        <f>IF(B$1="Select System Name", "",LOOKUP(B$1,'Reference Sheet'!B$3:B$114,'Reference Sheet'!A$3:A$114))</f>
        <v/>
      </c>
      <c r="B23" s="94"/>
      <c r="C23" s="94"/>
      <c r="D23" s="94"/>
      <c r="E23" s="95"/>
      <c r="F23" s="96"/>
      <c r="G23" s="97"/>
      <c r="H23" s="94"/>
      <c r="I23" s="94"/>
      <c r="J23" s="98"/>
      <c r="K23" s="98"/>
      <c r="L23" s="74" t="str">
        <f t="shared" si="0"/>
        <v/>
      </c>
      <c r="M23" s="98"/>
      <c r="N23" s="94"/>
      <c r="O23" s="106" t="str">
        <f t="shared" ca="1" si="2"/>
        <v/>
      </c>
      <c r="P23" s="99"/>
      <c r="Q23" s="3" t="str">
        <f t="shared" si="1"/>
        <v/>
      </c>
    </row>
    <row r="24" spans="1:17" ht="15" customHeight="1" thickBot="1" x14ac:dyDescent="0.4">
      <c r="A24" s="9" t="str">
        <f>IF(B$1="Select System Name", "",LOOKUP(B$1,'Reference Sheet'!B$3:B$114,'Reference Sheet'!A$3:A$114))</f>
        <v/>
      </c>
      <c r="B24" s="94"/>
      <c r="C24" s="94"/>
      <c r="D24" s="94"/>
      <c r="E24" s="95"/>
      <c r="F24" s="96"/>
      <c r="G24" s="97"/>
      <c r="H24" s="94"/>
      <c r="I24" s="94"/>
      <c r="J24" s="98"/>
      <c r="K24" s="98"/>
      <c r="L24" s="74" t="str">
        <f t="shared" si="0"/>
        <v/>
      </c>
      <c r="M24" s="98"/>
      <c r="N24" s="94"/>
      <c r="O24" s="106" t="str">
        <f t="shared" ca="1" si="2"/>
        <v/>
      </c>
      <c r="P24" s="99"/>
      <c r="Q24" s="3" t="str">
        <f t="shared" si="1"/>
        <v/>
      </c>
    </row>
    <row r="25" spans="1:17" ht="15" customHeight="1" thickBot="1" x14ac:dyDescent="0.4">
      <c r="A25" s="9" t="str">
        <f>IF(B$1="Select System Name", "",LOOKUP(B$1,'Reference Sheet'!B$3:B$114,'Reference Sheet'!A$3:A$114))</f>
        <v/>
      </c>
      <c r="B25" s="94"/>
      <c r="C25" s="94"/>
      <c r="D25" s="94"/>
      <c r="E25" s="95"/>
      <c r="F25" s="96"/>
      <c r="G25" s="97"/>
      <c r="H25" s="94"/>
      <c r="I25" s="94"/>
      <c r="J25" s="98"/>
      <c r="K25" s="98"/>
      <c r="L25" s="74" t="str">
        <f t="shared" si="0"/>
        <v/>
      </c>
      <c r="M25" s="98"/>
      <c r="N25" s="94"/>
      <c r="O25" s="106" t="str">
        <f t="shared" ca="1" si="2"/>
        <v/>
      </c>
      <c r="P25" s="99"/>
      <c r="Q25" s="3" t="str">
        <f t="shared" si="1"/>
        <v/>
      </c>
    </row>
    <row r="26" spans="1:17" ht="15" customHeight="1" thickBot="1" x14ac:dyDescent="0.4">
      <c r="A26" s="9" t="str">
        <f>IF(B$1="Select System Name", "",LOOKUP(B$1,'Reference Sheet'!B$3:B$114,'Reference Sheet'!A$3:A$114))</f>
        <v/>
      </c>
      <c r="B26" s="94"/>
      <c r="C26" s="94"/>
      <c r="D26" s="94"/>
      <c r="E26" s="95"/>
      <c r="F26" s="96"/>
      <c r="G26" s="97"/>
      <c r="H26" s="94"/>
      <c r="I26" s="94"/>
      <c r="J26" s="98"/>
      <c r="K26" s="98"/>
      <c r="L26" s="74" t="str">
        <f t="shared" si="0"/>
        <v/>
      </c>
      <c r="M26" s="98"/>
      <c r="N26" s="94"/>
      <c r="O26" s="106" t="str">
        <f t="shared" ca="1" si="2"/>
        <v/>
      </c>
      <c r="P26" s="99"/>
      <c r="Q26" s="3" t="str">
        <f t="shared" si="1"/>
        <v/>
      </c>
    </row>
    <row r="27" spans="1:17" ht="15" customHeight="1" thickBot="1" x14ac:dyDescent="0.4">
      <c r="A27" s="9" t="str">
        <f>IF(B$1="Select System Name", "",LOOKUP(B$1,'Reference Sheet'!B$3:B$114,'Reference Sheet'!A$3:A$114))</f>
        <v/>
      </c>
      <c r="B27" s="94"/>
      <c r="C27" s="94"/>
      <c r="D27" s="94"/>
      <c r="E27" s="95"/>
      <c r="F27" s="96"/>
      <c r="G27" s="97"/>
      <c r="H27" s="94"/>
      <c r="I27" s="94"/>
      <c r="J27" s="98"/>
      <c r="K27" s="98"/>
      <c r="L27" s="74" t="str">
        <f t="shared" si="0"/>
        <v/>
      </c>
      <c r="M27" s="98"/>
      <c r="N27" s="94"/>
      <c r="O27" s="106" t="str">
        <f ca="1">IF(G27="","",YEAR(TODAY())-G27)</f>
        <v/>
      </c>
      <c r="P27" s="99"/>
      <c r="Q27" s="3" t="str">
        <f t="shared" si="1"/>
        <v/>
      </c>
    </row>
    <row r="28" spans="1:17" ht="15" customHeight="1" thickBot="1" x14ac:dyDescent="0.4">
      <c r="A28" s="9" t="str">
        <f>IF(B$1="Select System Name", "",LOOKUP(B$1,'Reference Sheet'!B$3:B$114,'Reference Sheet'!A$3:A$114))</f>
        <v/>
      </c>
      <c r="B28" s="94"/>
      <c r="C28" s="94"/>
      <c r="D28" s="94"/>
      <c r="E28" s="95"/>
      <c r="F28" s="96"/>
      <c r="G28" s="97"/>
      <c r="H28" s="94"/>
      <c r="I28" s="94"/>
      <c r="J28" s="98"/>
      <c r="K28" s="98"/>
      <c r="L28" s="74" t="str">
        <f t="shared" si="0"/>
        <v/>
      </c>
      <c r="M28" s="98"/>
      <c r="N28" s="94"/>
      <c r="O28" s="106" t="str">
        <f ca="1">IF(G28="","",YEAR(TODAY())-G28)</f>
        <v/>
      </c>
      <c r="P28" s="99"/>
      <c r="Q28" s="3" t="str">
        <f t="shared" si="1"/>
        <v/>
      </c>
    </row>
    <row r="29" spans="1:17" ht="15" customHeight="1" thickBot="1" x14ac:dyDescent="0.4">
      <c r="A29" s="9" t="str">
        <f>IF(B$1="Select System Name", "",LOOKUP(B$1,'Reference Sheet'!B$3:B$114,'Reference Sheet'!A$3:A$114))</f>
        <v/>
      </c>
      <c r="B29" s="94"/>
      <c r="C29" s="94"/>
      <c r="D29" s="94"/>
      <c r="E29" s="95"/>
      <c r="F29" s="96"/>
      <c r="G29" s="97"/>
      <c r="H29" s="94"/>
      <c r="I29" s="94"/>
      <c r="J29" s="98"/>
      <c r="K29" s="98"/>
      <c r="L29" s="74" t="str">
        <f t="shared" si="0"/>
        <v/>
      </c>
      <c r="M29" s="98"/>
      <c r="N29" s="94"/>
      <c r="O29" s="106" t="str">
        <f ca="1">IF(G29="","",YEAR(TODAY())-G29)</f>
        <v/>
      </c>
      <c r="P29" s="99"/>
      <c r="Q29" s="3" t="str">
        <f t="shared" si="1"/>
        <v/>
      </c>
    </row>
    <row r="30" spans="1:17" ht="15" customHeight="1" thickBot="1" x14ac:dyDescent="0.4">
      <c r="A30" s="9" t="str">
        <f>IF(B$1="Select System Name", "",LOOKUP(B$1,'Reference Sheet'!B$3:B$114,'Reference Sheet'!A$3:A$114))</f>
        <v/>
      </c>
      <c r="B30" s="94"/>
      <c r="C30" s="94"/>
      <c r="D30" s="94"/>
      <c r="E30" s="95"/>
      <c r="F30" s="96"/>
      <c r="G30" s="97"/>
      <c r="H30" s="94"/>
      <c r="I30" s="94"/>
      <c r="J30" s="98"/>
      <c r="K30" s="98"/>
      <c r="L30" s="74" t="str">
        <f t="shared" si="0"/>
        <v/>
      </c>
      <c r="M30" s="98"/>
      <c r="N30" s="94"/>
      <c r="O30" s="106" t="str">
        <f ca="1">IF(G30="","",YEAR(TODAY())-G30)</f>
        <v/>
      </c>
      <c r="P30" s="99"/>
      <c r="Q30" s="3" t="str">
        <f t="shared" si="1"/>
        <v/>
      </c>
    </row>
    <row r="31" spans="1:17" ht="15" customHeight="1" thickBot="1" x14ac:dyDescent="0.4">
      <c r="A31" s="9" t="str">
        <f>IF(B$1="Select System Name", "",LOOKUP(B$1,'Reference Sheet'!B$3:B$114,'Reference Sheet'!A$3:A$114))</f>
        <v/>
      </c>
      <c r="B31" s="94"/>
      <c r="C31" s="94"/>
      <c r="D31" s="94"/>
      <c r="E31" s="95"/>
      <c r="F31" s="96"/>
      <c r="G31" s="97"/>
      <c r="H31" s="94"/>
      <c r="I31" s="94"/>
      <c r="J31" s="98"/>
      <c r="K31" s="98"/>
      <c r="L31" s="74" t="str">
        <f t="shared" si="0"/>
        <v/>
      </c>
      <c r="M31" s="98"/>
      <c r="N31" s="94"/>
      <c r="O31" s="106" t="str">
        <f ca="1">IF(G31="","",YEAR(TODAY())-G31)</f>
        <v/>
      </c>
      <c r="P31" s="99"/>
      <c r="Q31" s="3" t="str">
        <f t="shared" si="1"/>
        <v/>
      </c>
    </row>
    <row r="32" spans="1:17" ht="15" customHeight="1" thickBot="1" x14ac:dyDescent="0.4">
      <c r="A32" s="9" t="str">
        <f>IF(B$1="Select System Name", "",LOOKUP(B$1,'Reference Sheet'!B$3:B$114,'Reference Sheet'!A$3:A$114))</f>
        <v/>
      </c>
      <c r="B32" s="94"/>
      <c r="C32" s="94"/>
      <c r="D32" s="94"/>
      <c r="E32" s="95"/>
      <c r="F32" s="96"/>
      <c r="G32" s="97"/>
      <c r="H32" s="94"/>
      <c r="I32" s="94"/>
      <c r="J32" s="98"/>
      <c r="K32" s="98"/>
      <c r="L32" s="74" t="str">
        <f t="shared" si="0"/>
        <v/>
      </c>
      <c r="M32" s="98"/>
      <c r="N32" s="94"/>
      <c r="O32" s="106" t="str">
        <f t="shared" ca="1" si="2"/>
        <v/>
      </c>
      <c r="P32" s="99"/>
      <c r="Q32" s="3" t="str">
        <f t="shared" si="1"/>
        <v/>
      </c>
    </row>
    <row r="33" spans="1:17" ht="15" customHeight="1" thickBot="1" x14ac:dyDescent="0.4">
      <c r="A33" s="9" t="str">
        <f>IF(B$1="Select System Name", "",LOOKUP(B$1,'Reference Sheet'!B$3:B$114,'Reference Sheet'!A$3:A$114))</f>
        <v/>
      </c>
      <c r="B33" s="94"/>
      <c r="C33" s="94"/>
      <c r="D33" s="94"/>
      <c r="E33" s="95"/>
      <c r="F33" s="96"/>
      <c r="G33" s="97"/>
      <c r="H33" s="94"/>
      <c r="I33" s="94"/>
      <c r="J33" s="98"/>
      <c r="K33" s="98"/>
      <c r="L33" s="74" t="str">
        <f t="shared" si="0"/>
        <v/>
      </c>
      <c r="M33" s="98"/>
      <c r="N33" s="94"/>
      <c r="O33" s="106" t="str">
        <f t="shared" ca="1" si="2"/>
        <v/>
      </c>
      <c r="P33" s="99"/>
      <c r="Q33" s="3" t="str">
        <f t="shared" si="1"/>
        <v/>
      </c>
    </row>
    <row r="34" spans="1:17" ht="15" customHeight="1" thickBot="1" x14ac:dyDescent="0.4">
      <c r="A34" s="9" t="str">
        <f>IF(B$1="Select System Name", "",LOOKUP(B$1,'Reference Sheet'!B$3:B$114,'Reference Sheet'!A$3:A$114))</f>
        <v/>
      </c>
      <c r="B34" s="94"/>
      <c r="C34" s="94"/>
      <c r="D34" s="94"/>
      <c r="E34" s="95"/>
      <c r="F34" s="96"/>
      <c r="G34" s="97"/>
      <c r="H34" s="94"/>
      <c r="I34" s="94"/>
      <c r="J34" s="98"/>
      <c r="K34" s="98"/>
      <c r="L34" s="74" t="str">
        <f t="shared" si="0"/>
        <v/>
      </c>
      <c r="M34" s="98"/>
      <c r="N34" s="94"/>
      <c r="O34" s="106" t="str">
        <f t="shared" ca="1" si="2"/>
        <v/>
      </c>
      <c r="P34" s="99"/>
      <c r="Q34" s="3" t="str">
        <f t="shared" si="1"/>
        <v/>
      </c>
    </row>
    <row r="35" spans="1:17" ht="15" customHeight="1" thickBot="1" x14ac:dyDescent="0.4">
      <c r="A35" s="9" t="str">
        <f>IF(B$1="Select System Name", "",LOOKUP(B$1,'Reference Sheet'!B$3:B$114,'Reference Sheet'!A$3:A$114))</f>
        <v/>
      </c>
      <c r="B35" s="94"/>
      <c r="C35" s="94"/>
      <c r="D35" s="94"/>
      <c r="E35" s="95"/>
      <c r="F35" s="96"/>
      <c r="G35" s="97"/>
      <c r="H35" s="94"/>
      <c r="I35" s="94"/>
      <c r="J35" s="98"/>
      <c r="K35" s="98"/>
      <c r="L35" s="74" t="str">
        <f t="shared" si="0"/>
        <v/>
      </c>
      <c r="M35" s="98"/>
      <c r="N35" s="94"/>
      <c r="O35" s="106" t="str">
        <f t="shared" ca="1" si="2"/>
        <v/>
      </c>
      <c r="P35" s="99"/>
      <c r="Q35" s="3" t="str">
        <f t="shared" si="1"/>
        <v/>
      </c>
    </row>
    <row r="36" spans="1:17" ht="15" customHeight="1" thickBot="1" x14ac:dyDescent="0.4">
      <c r="A36" s="9" t="str">
        <f>IF(B$1="Select System Name", "",LOOKUP(B$1,'Reference Sheet'!B$3:B$114,'Reference Sheet'!A$3:A$114))</f>
        <v/>
      </c>
      <c r="B36" s="94"/>
      <c r="C36" s="94"/>
      <c r="D36" s="94"/>
      <c r="E36" s="95"/>
      <c r="F36" s="96"/>
      <c r="G36" s="97"/>
      <c r="H36" s="94"/>
      <c r="I36" s="94"/>
      <c r="J36" s="98"/>
      <c r="K36" s="98"/>
      <c r="L36" s="74" t="str">
        <f t="shared" si="0"/>
        <v/>
      </c>
      <c r="M36" s="98"/>
      <c r="N36" s="94"/>
      <c r="O36" s="106" t="str">
        <f t="shared" ca="1" si="2"/>
        <v/>
      </c>
      <c r="P36" s="99"/>
      <c r="Q36" s="3" t="str">
        <f t="shared" si="1"/>
        <v/>
      </c>
    </row>
    <row r="37" spans="1:17" ht="15" customHeight="1" thickBot="1" x14ac:dyDescent="0.4">
      <c r="A37" s="9" t="str">
        <f>IF(B$1="Select System Name", "",LOOKUP(B$1,'Reference Sheet'!B$3:B$114,'Reference Sheet'!A$3:A$114))</f>
        <v/>
      </c>
      <c r="B37" s="94"/>
      <c r="C37" s="94"/>
      <c r="D37" s="94"/>
      <c r="E37" s="95"/>
      <c r="F37" s="96"/>
      <c r="G37" s="97"/>
      <c r="H37" s="94"/>
      <c r="I37" s="94"/>
      <c r="J37" s="98"/>
      <c r="K37" s="98"/>
      <c r="L37" s="74" t="str">
        <f t="shared" si="0"/>
        <v/>
      </c>
      <c r="M37" s="98"/>
      <c r="N37" s="94"/>
      <c r="O37" s="106" t="str">
        <f t="shared" ca="1" si="2"/>
        <v/>
      </c>
      <c r="P37" s="99"/>
      <c r="Q37" s="3" t="str">
        <f t="shared" si="1"/>
        <v/>
      </c>
    </row>
    <row r="38" spans="1:17" ht="15" customHeight="1" thickBot="1" x14ac:dyDescent="0.4">
      <c r="A38" s="9" t="str">
        <f>IF(B$1="Select System Name", "",LOOKUP(B$1,'Reference Sheet'!B$3:B$114,'Reference Sheet'!A$3:A$114))</f>
        <v/>
      </c>
      <c r="B38" s="94"/>
      <c r="C38" s="94"/>
      <c r="D38" s="94"/>
      <c r="E38" s="95"/>
      <c r="F38" s="96"/>
      <c r="G38" s="97"/>
      <c r="H38" s="94"/>
      <c r="I38" s="94"/>
      <c r="J38" s="98"/>
      <c r="K38" s="98"/>
      <c r="L38" s="74" t="str">
        <f t="shared" si="0"/>
        <v/>
      </c>
      <c r="M38" s="98"/>
      <c r="N38" s="94"/>
      <c r="O38" s="106" t="str">
        <f t="shared" ca="1" si="2"/>
        <v/>
      </c>
      <c r="P38" s="99"/>
      <c r="Q38" s="3" t="str">
        <f t="shared" si="1"/>
        <v/>
      </c>
    </row>
    <row r="39" spans="1:17" ht="15" customHeight="1" thickBot="1" x14ac:dyDescent="0.4">
      <c r="A39" s="9" t="str">
        <f>IF(B$1="Select System Name", "",LOOKUP(B$1,'Reference Sheet'!B$3:B$114,'Reference Sheet'!A$3:A$114))</f>
        <v/>
      </c>
      <c r="B39" s="94"/>
      <c r="C39" s="94"/>
      <c r="D39" s="94"/>
      <c r="E39" s="95"/>
      <c r="F39" s="96"/>
      <c r="G39" s="97"/>
      <c r="H39" s="94"/>
      <c r="I39" s="94"/>
      <c r="J39" s="98"/>
      <c r="K39" s="98"/>
      <c r="L39" s="74" t="str">
        <f t="shared" si="0"/>
        <v/>
      </c>
      <c r="M39" s="98"/>
      <c r="N39" s="94"/>
      <c r="O39" s="106" t="str">
        <f t="shared" ca="1" si="2"/>
        <v/>
      </c>
      <c r="P39" s="99"/>
      <c r="Q39" s="3" t="str">
        <f t="shared" si="1"/>
        <v/>
      </c>
    </row>
    <row r="40" spans="1:17" ht="15" customHeight="1" thickBot="1" x14ac:dyDescent="0.4">
      <c r="A40" s="9" t="str">
        <f>IF(B$1="Select System Name", "",LOOKUP(B$1,'Reference Sheet'!B$3:B$114,'Reference Sheet'!A$3:A$114))</f>
        <v/>
      </c>
      <c r="B40" s="94"/>
      <c r="C40" s="94"/>
      <c r="D40" s="94"/>
      <c r="E40" s="95"/>
      <c r="F40" s="96"/>
      <c r="G40" s="97"/>
      <c r="H40" s="94"/>
      <c r="I40" s="94"/>
      <c r="J40" s="98"/>
      <c r="K40" s="98"/>
      <c r="L40" s="74" t="str">
        <f t="shared" si="0"/>
        <v/>
      </c>
      <c r="M40" s="98"/>
      <c r="N40" s="94"/>
      <c r="O40" s="106" t="str">
        <f t="shared" ca="1" si="2"/>
        <v/>
      </c>
      <c r="P40" s="99"/>
      <c r="Q40" s="3" t="str">
        <f t="shared" si="1"/>
        <v/>
      </c>
    </row>
    <row r="41" spans="1:17" ht="15" customHeight="1" thickBot="1" x14ac:dyDescent="0.4">
      <c r="A41" s="9" t="str">
        <f>IF(B$1="Select System Name", "",LOOKUP(B$1,'Reference Sheet'!B$3:B$114,'Reference Sheet'!A$3:A$114))</f>
        <v/>
      </c>
      <c r="B41" s="94"/>
      <c r="C41" s="94"/>
      <c r="D41" s="94"/>
      <c r="E41" s="95"/>
      <c r="F41" s="96"/>
      <c r="G41" s="97"/>
      <c r="H41" s="94"/>
      <c r="I41" s="94"/>
      <c r="J41" s="98"/>
      <c r="K41" s="98"/>
      <c r="L41" s="74" t="str">
        <f t="shared" si="0"/>
        <v/>
      </c>
      <c r="M41" s="98"/>
      <c r="N41" s="94"/>
      <c r="O41" s="106" t="str">
        <f t="shared" ca="1" si="2"/>
        <v/>
      </c>
      <c r="P41" s="99"/>
      <c r="Q41" s="3" t="str">
        <f t="shared" si="1"/>
        <v/>
      </c>
    </row>
    <row r="42" spans="1:17" ht="15" customHeight="1" thickBot="1" x14ac:dyDescent="0.4">
      <c r="A42" s="9" t="str">
        <f>IF(B$1="Select System Name", "",LOOKUP(B$1,'Reference Sheet'!B$3:B$114,'Reference Sheet'!A$3:A$114))</f>
        <v/>
      </c>
      <c r="B42" s="94"/>
      <c r="C42" s="94"/>
      <c r="D42" s="94"/>
      <c r="E42" s="95"/>
      <c r="F42" s="96"/>
      <c r="G42" s="97"/>
      <c r="H42" s="94"/>
      <c r="I42" s="94"/>
      <c r="J42" s="98"/>
      <c r="K42" s="98"/>
      <c r="L42" s="74" t="str">
        <f t="shared" si="0"/>
        <v/>
      </c>
      <c r="M42" s="98"/>
      <c r="N42" s="94"/>
      <c r="O42" s="106" t="str">
        <f t="shared" ca="1" si="2"/>
        <v/>
      </c>
      <c r="P42" s="99"/>
      <c r="Q42" s="3" t="str">
        <f t="shared" si="1"/>
        <v/>
      </c>
    </row>
    <row r="43" spans="1:17" ht="15" customHeight="1" thickBot="1" x14ac:dyDescent="0.4">
      <c r="A43" s="9" t="str">
        <f>IF(B$1="Select System Name", "",LOOKUP(B$1,'Reference Sheet'!B$3:B$114,'Reference Sheet'!A$3:A$114))</f>
        <v/>
      </c>
      <c r="B43" s="94"/>
      <c r="C43" s="94"/>
      <c r="D43" s="94"/>
      <c r="E43" s="95"/>
      <c r="F43" s="96"/>
      <c r="G43" s="97"/>
      <c r="H43" s="94"/>
      <c r="I43" s="94"/>
      <c r="J43" s="98"/>
      <c r="K43" s="98"/>
      <c r="L43" s="74" t="str">
        <f t="shared" si="0"/>
        <v/>
      </c>
      <c r="M43" s="98"/>
      <c r="N43" s="94"/>
      <c r="O43" s="106" t="str">
        <f t="shared" ca="1" si="2"/>
        <v/>
      </c>
      <c r="P43" s="99"/>
      <c r="Q43" s="3" t="str">
        <f t="shared" si="1"/>
        <v/>
      </c>
    </row>
    <row r="44" spans="1:17" ht="15" customHeight="1" thickBot="1" x14ac:dyDescent="0.4">
      <c r="A44" s="9" t="str">
        <f>IF(B$1="Select System Name", "",LOOKUP(B$1,'Reference Sheet'!B$3:B$114,'Reference Sheet'!A$3:A$114))</f>
        <v/>
      </c>
      <c r="B44" s="94"/>
      <c r="C44" s="94"/>
      <c r="D44" s="94"/>
      <c r="E44" s="95"/>
      <c r="F44" s="96"/>
      <c r="G44" s="97"/>
      <c r="H44" s="94"/>
      <c r="I44" s="94"/>
      <c r="J44" s="98"/>
      <c r="K44" s="98"/>
      <c r="L44" s="74" t="str">
        <f t="shared" si="0"/>
        <v/>
      </c>
      <c r="M44" s="98"/>
      <c r="N44" s="94"/>
      <c r="O44" s="106" t="str">
        <f t="shared" ca="1" si="2"/>
        <v/>
      </c>
      <c r="P44" s="99"/>
      <c r="Q44" s="3" t="str">
        <f t="shared" si="1"/>
        <v/>
      </c>
    </row>
    <row r="45" spans="1:17" ht="15" customHeight="1" thickBot="1" x14ac:dyDescent="0.4">
      <c r="A45" s="9" t="str">
        <f>IF(B$1="Select System Name", "",LOOKUP(B$1,'Reference Sheet'!B$3:B$114,'Reference Sheet'!A$3:A$114))</f>
        <v/>
      </c>
      <c r="B45" s="94"/>
      <c r="C45" s="94"/>
      <c r="D45" s="94"/>
      <c r="E45" s="95"/>
      <c r="F45" s="96"/>
      <c r="G45" s="97"/>
      <c r="H45" s="94"/>
      <c r="I45" s="94"/>
      <c r="J45" s="98"/>
      <c r="K45" s="98"/>
      <c r="L45" s="74" t="str">
        <f t="shared" si="0"/>
        <v/>
      </c>
      <c r="M45" s="98"/>
      <c r="N45" s="94"/>
      <c r="O45" s="106" t="str">
        <f t="shared" ca="1" si="2"/>
        <v/>
      </c>
      <c r="P45" s="99"/>
      <c r="Q45" s="3" t="str">
        <f t="shared" si="1"/>
        <v/>
      </c>
    </row>
    <row r="46" spans="1:17" ht="15" customHeight="1" thickBot="1" x14ac:dyDescent="0.4">
      <c r="A46" s="9" t="str">
        <f>IF(B$1="Select System Name", "",LOOKUP(B$1,'Reference Sheet'!B$3:B$114,'Reference Sheet'!A$3:A$114))</f>
        <v/>
      </c>
      <c r="B46" s="94"/>
      <c r="C46" s="94"/>
      <c r="D46" s="94"/>
      <c r="E46" s="95"/>
      <c r="F46" s="96"/>
      <c r="G46" s="97"/>
      <c r="H46" s="94"/>
      <c r="I46" s="94"/>
      <c r="J46" s="98"/>
      <c r="K46" s="98"/>
      <c r="L46" s="74" t="str">
        <f t="shared" si="0"/>
        <v/>
      </c>
      <c r="M46" s="98"/>
      <c r="N46" s="94"/>
      <c r="O46" s="106" t="str">
        <f t="shared" ca="1" si="2"/>
        <v/>
      </c>
      <c r="P46" s="99"/>
      <c r="Q46" s="3" t="str">
        <f t="shared" si="1"/>
        <v/>
      </c>
    </row>
    <row r="47" spans="1:17" ht="15" customHeight="1" thickBot="1" x14ac:dyDescent="0.4">
      <c r="A47" s="9" t="str">
        <f>IF(B$1="Select System Name", "",LOOKUP(B$1,'Reference Sheet'!B$3:B$114,'Reference Sheet'!A$3:A$114))</f>
        <v/>
      </c>
      <c r="B47" s="94"/>
      <c r="C47" s="94"/>
      <c r="D47" s="94"/>
      <c r="E47" s="95"/>
      <c r="F47" s="96"/>
      <c r="G47" s="97"/>
      <c r="H47" s="94"/>
      <c r="I47" s="94"/>
      <c r="J47" s="98"/>
      <c r="K47" s="98"/>
      <c r="L47" s="74" t="str">
        <f t="shared" si="0"/>
        <v/>
      </c>
      <c r="M47" s="98"/>
      <c r="N47" s="94"/>
      <c r="O47" s="106" t="str">
        <f t="shared" ca="1" si="2"/>
        <v/>
      </c>
      <c r="P47" s="99"/>
      <c r="Q47" s="3" t="str">
        <f t="shared" si="1"/>
        <v/>
      </c>
    </row>
    <row r="48" spans="1:17" ht="15" customHeight="1" thickBot="1" x14ac:dyDescent="0.4">
      <c r="A48" s="9" t="str">
        <f>IF(B$1="Select System Name", "",LOOKUP(B$1,'Reference Sheet'!B$3:B$114,'Reference Sheet'!A$3:A$114))</f>
        <v/>
      </c>
      <c r="B48" s="94"/>
      <c r="C48" s="94"/>
      <c r="D48" s="94"/>
      <c r="E48" s="95"/>
      <c r="F48" s="96"/>
      <c r="G48" s="97"/>
      <c r="H48" s="94"/>
      <c r="I48" s="94"/>
      <c r="J48" s="98"/>
      <c r="K48" s="98"/>
      <c r="L48" s="74" t="str">
        <f t="shared" si="0"/>
        <v/>
      </c>
      <c r="M48" s="98"/>
      <c r="N48" s="94"/>
      <c r="O48" s="106" t="str">
        <f t="shared" ca="1" si="2"/>
        <v/>
      </c>
      <c r="P48" s="99"/>
      <c r="Q48" s="3" t="str">
        <f t="shared" si="1"/>
        <v/>
      </c>
    </row>
    <row r="49" spans="1:17" ht="15" customHeight="1" thickBot="1" x14ac:dyDescent="0.4">
      <c r="A49" s="9" t="str">
        <f>IF(B$1="Select System Name", "",LOOKUP(B$1,'Reference Sheet'!B$3:B$114,'Reference Sheet'!A$3:A$114))</f>
        <v/>
      </c>
      <c r="B49" s="94"/>
      <c r="C49" s="94"/>
      <c r="D49" s="94"/>
      <c r="E49" s="95"/>
      <c r="F49" s="96"/>
      <c r="G49" s="97"/>
      <c r="H49" s="94"/>
      <c r="I49" s="94"/>
      <c r="J49" s="98"/>
      <c r="K49" s="98"/>
      <c r="L49" s="74" t="str">
        <f t="shared" si="0"/>
        <v/>
      </c>
      <c r="M49" s="98"/>
      <c r="N49" s="94"/>
      <c r="O49" s="106" t="str">
        <f t="shared" ca="1" si="2"/>
        <v/>
      </c>
      <c r="P49" s="99"/>
      <c r="Q49" s="3" t="str">
        <f t="shared" si="1"/>
        <v/>
      </c>
    </row>
    <row r="50" spans="1:17" ht="15" customHeight="1" thickBot="1" x14ac:dyDescent="0.4">
      <c r="A50" s="9" t="str">
        <f>IF(B$1="Select System Name", "",LOOKUP(B$1,'Reference Sheet'!B$3:B$114,'Reference Sheet'!A$3:A$114))</f>
        <v/>
      </c>
      <c r="B50" s="94"/>
      <c r="C50" s="94"/>
      <c r="D50" s="94"/>
      <c r="E50" s="95"/>
      <c r="F50" s="96"/>
      <c r="G50" s="97"/>
      <c r="H50" s="94"/>
      <c r="I50" s="94"/>
      <c r="J50" s="98"/>
      <c r="K50" s="98"/>
      <c r="L50" s="74" t="str">
        <f t="shared" si="0"/>
        <v/>
      </c>
      <c r="M50" s="98"/>
      <c r="N50" s="94"/>
      <c r="O50" s="106" t="str">
        <f t="shared" ca="1" si="2"/>
        <v/>
      </c>
      <c r="P50" s="99"/>
      <c r="Q50" s="3" t="str">
        <f t="shared" si="1"/>
        <v/>
      </c>
    </row>
    <row r="51" spans="1:17" ht="15" customHeight="1" thickBot="1" x14ac:dyDescent="0.4">
      <c r="A51" s="9" t="str">
        <f>IF(B$1="Select System Name", "",LOOKUP(B$1,'Reference Sheet'!B$3:B$114,'Reference Sheet'!A$3:A$114))</f>
        <v/>
      </c>
      <c r="B51" s="94"/>
      <c r="C51" s="94"/>
      <c r="D51" s="94"/>
      <c r="E51" s="95"/>
      <c r="F51" s="96"/>
      <c r="G51" s="97"/>
      <c r="H51" s="94"/>
      <c r="I51" s="94"/>
      <c r="J51" s="98"/>
      <c r="K51" s="98"/>
      <c r="L51" s="74" t="str">
        <f t="shared" si="0"/>
        <v/>
      </c>
      <c r="M51" s="98"/>
      <c r="N51" s="94"/>
      <c r="O51" s="106" t="str">
        <f t="shared" ca="1" si="2"/>
        <v/>
      </c>
      <c r="P51" s="99"/>
      <c r="Q51" s="3" t="str">
        <f t="shared" si="1"/>
        <v/>
      </c>
    </row>
    <row r="52" spans="1:17" ht="15" customHeight="1" thickBot="1" x14ac:dyDescent="0.4">
      <c r="A52" s="9" t="str">
        <f>IF(B$1="Select System Name", "",LOOKUP(B$1,'Reference Sheet'!B$3:B$114,'Reference Sheet'!A$3:A$114))</f>
        <v/>
      </c>
      <c r="B52" s="94"/>
      <c r="C52" s="94"/>
      <c r="D52" s="94"/>
      <c r="E52" s="95"/>
      <c r="F52" s="96"/>
      <c r="G52" s="97"/>
      <c r="H52" s="94"/>
      <c r="I52" s="94"/>
      <c r="J52" s="98"/>
      <c r="K52" s="98"/>
      <c r="L52" s="74" t="str">
        <f t="shared" si="0"/>
        <v/>
      </c>
      <c r="M52" s="98"/>
      <c r="N52" s="94"/>
      <c r="O52" s="106" t="str">
        <f t="shared" ca="1" si="2"/>
        <v/>
      </c>
      <c r="P52" s="99"/>
      <c r="Q52" s="3" t="str">
        <f t="shared" si="1"/>
        <v/>
      </c>
    </row>
    <row r="53" spans="1:17" ht="15" customHeight="1" thickBot="1" x14ac:dyDescent="0.4">
      <c r="A53" s="9" t="str">
        <f>IF(B$1="Select System Name", "",LOOKUP(B$1,'Reference Sheet'!B$3:B$114,'Reference Sheet'!A$3:A$114))</f>
        <v/>
      </c>
      <c r="B53" s="94"/>
      <c r="C53" s="94"/>
      <c r="D53" s="94"/>
      <c r="E53" s="95"/>
      <c r="F53" s="96"/>
      <c r="G53" s="97"/>
      <c r="H53" s="94"/>
      <c r="I53" s="94"/>
      <c r="J53" s="98"/>
      <c r="K53" s="98"/>
      <c r="L53" s="74" t="str">
        <f t="shared" si="0"/>
        <v/>
      </c>
      <c r="M53" s="98"/>
      <c r="N53" s="94"/>
      <c r="O53" s="106" t="str">
        <f t="shared" ca="1" si="2"/>
        <v/>
      </c>
      <c r="P53" s="99"/>
      <c r="Q53" s="3" t="str">
        <f t="shared" si="1"/>
        <v/>
      </c>
    </row>
    <row r="54" spans="1:17" ht="15" customHeight="1" thickBot="1" x14ac:dyDescent="0.4">
      <c r="A54" s="9" t="str">
        <f>IF(B$1="Select System Name", "",LOOKUP(B$1,'Reference Sheet'!B$3:B$114,'Reference Sheet'!A$3:A$114))</f>
        <v/>
      </c>
      <c r="B54" s="94"/>
      <c r="C54" s="94"/>
      <c r="D54" s="94"/>
      <c r="E54" s="95"/>
      <c r="F54" s="96"/>
      <c r="G54" s="97"/>
      <c r="H54" s="94"/>
      <c r="I54" s="94"/>
      <c r="J54" s="98"/>
      <c r="K54" s="98"/>
      <c r="L54" s="74" t="str">
        <f t="shared" si="0"/>
        <v/>
      </c>
      <c r="M54" s="98"/>
      <c r="N54" s="94"/>
      <c r="O54" s="106" t="str">
        <f t="shared" ca="1" si="2"/>
        <v/>
      </c>
      <c r="P54" s="99"/>
      <c r="Q54" s="3" t="str">
        <f t="shared" si="1"/>
        <v/>
      </c>
    </row>
    <row r="55" spans="1:17" ht="15" customHeight="1" thickBot="1" x14ac:dyDescent="0.4">
      <c r="A55" s="9" t="str">
        <f>IF(B$1="Select System Name", "",LOOKUP(B$1,'Reference Sheet'!B$3:B$114,'Reference Sheet'!A$3:A$114))</f>
        <v/>
      </c>
      <c r="B55" s="94"/>
      <c r="C55" s="94"/>
      <c r="D55" s="94"/>
      <c r="E55" s="95"/>
      <c r="F55" s="96"/>
      <c r="G55" s="97"/>
      <c r="H55" s="94"/>
      <c r="I55" s="94"/>
      <c r="J55" s="98"/>
      <c r="K55" s="98"/>
      <c r="L55" s="74" t="str">
        <f t="shared" si="0"/>
        <v/>
      </c>
      <c r="M55" s="98"/>
      <c r="N55" s="94"/>
      <c r="O55" s="106" t="str">
        <f t="shared" ca="1" si="2"/>
        <v/>
      </c>
      <c r="P55" s="99"/>
      <c r="Q55" s="3" t="str">
        <f t="shared" si="1"/>
        <v/>
      </c>
    </row>
    <row r="56" spans="1:17" ht="15" customHeight="1" thickBot="1" x14ac:dyDescent="0.4">
      <c r="A56" s="9" t="str">
        <f>IF(B$1="Select System Name", "",LOOKUP(B$1,'Reference Sheet'!B$3:B$114,'Reference Sheet'!A$3:A$114))</f>
        <v/>
      </c>
      <c r="B56" s="94"/>
      <c r="C56" s="94"/>
      <c r="D56" s="94"/>
      <c r="E56" s="95"/>
      <c r="F56" s="96"/>
      <c r="G56" s="97"/>
      <c r="H56" s="94"/>
      <c r="I56" s="94"/>
      <c r="J56" s="98"/>
      <c r="K56" s="98"/>
      <c r="L56" s="74" t="str">
        <f>IF(J56="","",IF(K56="",J56,IF(K56=0,J56,J56&amp;"/"&amp;K56)))</f>
        <v/>
      </c>
      <c r="M56" s="98"/>
      <c r="N56" s="94"/>
      <c r="O56" s="106" t="str">
        <f ca="1">IF(G56="","",YEAR(TODAY())-G56)</f>
        <v/>
      </c>
      <c r="P56" s="99"/>
      <c r="Q56" s="87" t="str">
        <f>IF(G56="","",G56)</f>
        <v/>
      </c>
    </row>
    <row r="57" spans="1:17" ht="15" customHeight="1" thickBot="1" x14ac:dyDescent="0.4">
      <c r="A57" s="9" t="str">
        <f>IF(B$1="Select System Name", "",LOOKUP(B$1,'Reference Sheet'!B$3:B$114,'Reference Sheet'!A$3:A$114))</f>
        <v/>
      </c>
      <c r="B57" s="94"/>
      <c r="C57" s="94"/>
      <c r="D57" s="94"/>
      <c r="E57" s="95"/>
      <c r="F57" s="96"/>
      <c r="G57" s="97"/>
      <c r="H57" s="94"/>
      <c r="I57" s="94"/>
      <c r="J57" s="98"/>
      <c r="K57" s="98"/>
      <c r="L57" s="74" t="str">
        <f t="shared" ref="L57:L99" si="3">IF(J57="","",IF(K57="",J57,IF(K57=0,J57,J57&amp;"/"&amp;K57)))</f>
        <v/>
      </c>
      <c r="M57" s="98"/>
      <c r="N57" s="94"/>
      <c r="O57" s="106" t="str">
        <f ca="1">IF(G57="","",YEAR(TODAY())-G57)</f>
        <v/>
      </c>
      <c r="P57" s="99"/>
      <c r="Q57" s="3" t="str">
        <f t="shared" ref="Q57:Q99" si="4">IF(G57="","",G57)</f>
        <v/>
      </c>
    </row>
    <row r="58" spans="1:17" ht="15" customHeight="1" thickBot="1" x14ac:dyDescent="0.4">
      <c r="A58" s="9" t="str">
        <f>IF(B$1="Select System Name", "",LOOKUP(B$1,'Reference Sheet'!B$3:B$114,'Reference Sheet'!A$3:A$114))</f>
        <v/>
      </c>
      <c r="B58" s="94"/>
      <c r="C58" s="94"/>
      <c r="D58" s="94"/>
      <c r="E58" s="95"/>
      <c r="F58" s="96"/>
      <c r="G58" s="97"/>
      <c r="H58" s="94"/>
      <c r="I58" s="94"/>
      <c r="J58" s="98"/>
      <c r="K58" s="98"/>
      <c r="L58" s="74" t="str">
        <f t="shared" si="3"/>
        <v/>
      </c>
      <c r="M58" s="98"/>
      <c r="N58" s="94"/>
      <c r="O58" s="106" t="str">
        <f ca="1">IF(G58="","",YEAR(TODAY())-G58)</f>
        <v/>
      </c>
      <c r="P58" s="99"/>
      <c r="Q58" s="3" t="str">
        <f t="shared" si="4"/>
        <v/>
      </c>
    </row>
    <row r="59" spans="1:17" ht="15" customHeight="1" thickBot="1" x14ac:dyDescent="0.4">
      <c r="A59" s="9" t="str">
        <f>IF(B$1="Select System Name", "",LOOKUP(B$1,'Reference Sheet'!B$3:B$114,'Reference Sheet'!A$3:A$114))</f>
        <v/>
      </c>
      <c r="B59" s="94"/>
      <c r="C59" s="94"/>
      <c r="D59" s="94"/>
      <c r="E59" s="95"/>
      <c r="F59" s="96"/>
      <c r="G59" s="97"/>
      <c r="H59" s="94"/>
      <c r="I59" s="94"/>
      <c r="J59" s="98"/>
      <c r="K59" s="98"/>
      <c r="L59" s="74" t="str">
        <f t="shared" si="3"/>
        <v/>
      </c>
      <c r="M59" s="98"/>
      <c r="N59" s="94"/>
      <c r="O59" s="106" t="str">
        <f ca="1">IF(G59="","",YEAR(TODAY())-G59)</f>
        <v/>
      </c>
      <c r="P59" s="99"/>
      <c r="Q59" s="3" t="str">
        <f t="shared" si="4"/>
        <v/>
      </c>
    </row>
    <row r="60" spans="1:17" ht="15" customHeight="1" thickBot="1" x14ac:dyDescent="0.4">
      <c r="A60" s="9" t="str">
        <f>IF(B$1="Select System Name", "",LOOKUP(B$1,'Reference Sheet'!B$3:B$114,'Reference Sheet'!A$3:A$114))</f>
        <v/>
      </c>
      <c r="B60" s="94"/>
      <c r="C60" s="94"/>
      <c r="D60" s="94"/>
      <c r="E60" s="95"/>
      <c r="F60" s="96"/>
      <c r="G60" s="97"/>
      <c r="H60" s="94"/>
      <c r="I60" s="94"/>
      <c r="J60" s="98"/>
      <c r="K60" s="98"/>
      <c r="L60" s="74" t="str">
        <f t="shared" si="3"/>
        <v/>
      </c>
      <c r="M60" s="98"/>
      <c r="N60" s="94"/>
      <c r="O60" s="106" t="str">
        <f ca="1">IF(G60="","",YEAR(TODAY())-G60)</f>
        <v/>
      </c>
      <c r="P60" s="99"/>
      <c r="Q60" s="3" t="str">
        <f t="shared" si="4"/>
        <v/>
      </c>
    </row>
    <row r="61" spans="1:17" ht="15" customHeight="1" thickBot="1" x14ac:dyDescent="0.4">
      <c r="A61" s="9" t="str">
        <f>IF(B$1="Select System Name", "",LOOKUP(B$1,'Reference Sheet'!B$3:B$114,'Reference Sheet'!A$3:A$114))</f>
        <v/>
      </c>
      <c r="B61" s="94"/>
      <c r="C61" s="94"/>
      <c r="D61" s="94"/>
      <c r="E61" s="95"/>
      <c r="F61" s="96"/>
      <c r="G61" s="97"/>
      <c r="H61" s="94"/>
      <c r="I61" s="94"/>
      <c r="J61" s="98"/>
      <c r="K61" s="98"/>
      <c r="L61" s="74" t="str">
        <f t="shared" si="3"/>
        <v/>
      </c>
      <c r="M61" s="98"/>
      <c r="N61" s="94"/>
      <c r="O61" s="106" t="str">
        <f t="shared" ref="O61:O78" ca="1" si="5">IF(G61="","",YEAR(TODAY())-G61)</f>
        <v/>
      </c>
      <c r="P61" s="99"/>
      <c r="Q61" s="3" t="str">
        <f t="shared" si="4"/>
        <v/>
      </c>
    </row>
    <row r="62" spans="1:17" ht="15" customHeight="1" thickBot="1" x14ac:dyDescent="0.4">
      <c r="A62" s="9" t="str">
        <f>IF(B$1="Select System Name", "",LOOKUP(B$1,'Reference Sheet'!B$3:B$114,'Reference Sheet'!A$3:A$114))</f>
        <v/>
      </c>
      <c r="B62" s="94"/>
      <c r="C62" s="94"/>
      <c r="D62" s="94"/>
      <c r="E62" s="95"/>
      <c r="F62" s="96"/>
      <c r="G62" s="97"/>
      <c r="H62" s="94"/>
      <c r="I62" s="94"/>
      <c r="J62" s="98"/>
      <c r="K62" s="98"/>
      <c r="L62" s="74" t="str">
        <f t="shared" si="3"/>
        <v/>
      </c>
      <c r="M62" s="98"/>
      <c r="N62" s="94"/>
      <c r="O62" s="106" t="str">
        <f t="shared" ca="1" si="5"/>
        <v/>
      </c>
      <c r="P62" s="99"/>
      <c r="Q62" s="3" t="str">
        <f t="shared" si="4"/>
        <v/>
      </c>
    </row>
    <row r="63" spans="1:17" ht="15" customHeight="1" thickBot="1" x14ac:dyDescent="0.4">
      <c r="A63" s="9" t="str">
        <f>IF(B$1="Select System Name", "",LOOKUP(B$1,'Reference Sheet'!B$3:B$114,'Reference Sheet'!A$3:A$114))</f>
        <v/>
      </c>
      <c r="B63" s="94"/>
      <c r="C63" s="94"/>
      <c r="D63" s="94"/>
      <c r="E63" s="95"/>
      <c r="F63" s="96"/>
      <c r="G63" s="97"/>
      <c r="H63" s="94"/>
      <c r="I63" s="94"/>
      <c r="J63" s="98"/>
      <c r="K63" s="98"/>
      <c r="L63" s="74" t="str">
        <f t="shared" si="3"/>
        <v/>
      </c>
      <c r="M63" s="98"/>
      <c r="N63" s="94"/>
      <c r="O63" s="106" t="str">
        <f t="shared" ca="1" si="5"/>
        <v/>
      </c>
      <c r="P63" s="99"/>
      <c r="Q63" s="3" t="str">
        <f t="shared" si="4"/>
        <v/>
      </c>
    </row>
    <row r="64" spans="1:17" ht="15" customHeight="1" thickBot="1" x14ac:dyDescent="0.4">
      <c r="A64" s="9" t="str">
        <f>IF(B$1="Select System Name", "",LOOKUP(B$1,'Reference Sheet'!B$3:B$114,'Reference Sheet'!A$3:A$114))</f>
        <v/>
      </c>
      <c r="B64" s="94"/>
      <c r="C64" s="94"/>
      <c r="D64" s="94"/>
      <c r="E64" s="95"/>
      <c r="F64" s="96"/>
      <c r="G64" s="97"/>
      <c r="H64" s="94"/>
      <c r="I64" s="94"/>
      <c r="J64" s="98"/>
      <c r="K64" s="98"/>
      <c r="L64" s="74" t="str">
        <f t="shared" si="3"/>
        <v/>
      </c>
      <c r="M64" s="98"/>
      <c r="N64" s="94"/>
      <c r="O64" s="106" t="str">
        <f t="shared" ca="1" si="5"/>
        <v/>
      </c>
      <c r="P64" s="99"/>
      <c r="Q64" s="3" t="str">
        <f t="shared" si="4"/>
        <v/>
      </c>
    </row>
    <row r="65" spans="1:17" ht="15" customHeight="1" thickBot="1" x14ac:dyDescent="0.4">
      <c r="A65" s="9" t="str">
        <f>IF(B$1="Select System Name", "",LOOKUP(B$1,'Reference Sheet'!B$3:B$114,'Reference Sheet'!A$3:A$114))</f>
        <v/>
      </c>
      <c r="B65" s="94"/>
      <c r="C65" s="94"/>
      <c r="D65" s="94"/>
      <c r="E65" s="95"/>
      <c r="F65" s="96"/>
      <c r="G65" s="97"/>
      <c r="H65" s="94"/>
      <c r="I65" s="94"/>
      <c r="J65" s="98"/>
      <c r="K65" s="98"/>
      <c r="L65" s="74" t="str">
        <f t="shared" si="3"/>
        <v/>
      </c>
      <c r="M65" s="98"/>
      <c r="N65" s="94"/>
      <c r="O65" s="106" t="str">
        <f t="shared" ca="1" si="5"/>
        <v/>
      </c>
      <c r="P65" s="99"/>
      <c r="Q65" s="3" t="str">
        <f t="shared" si="4"/>
        <v/>
      </c>
    </row>
    <row r="66" spans="1:17" ht="15" customHeight="1" thickBot="1" x14ac:dyDescent="0.4">
      <c r="A66" s="9" t="str">
        <f>IF(B$1="Select System Name", "",LOOKUP(B$1,'Reference Sheet'!B$3:B$114,'Reference Sheet'!A$3:A$114))</f>
        <v/>
      </c>
      <c r="B66" s="94"/>
      <c r="C66" s="94"/>
      <c r="D66" s="94"/>
      <c r="E66" s="95"/>
      <c r="F66" s="96"/>
      <c r="G66" s="97"/>
      <c r="H66" s="94"/>
      <c r="I66" s="94"/>
      <c r="J66" s="98"/>
      <c r="K66" s="98"/>
      <c r="L66" s="74" t="str">
        <f t="shared" si="3"/>
        <v/>
      </c>
      <c r="M66" s="98"/>
      <c r="N66" s="94"/>
      <c r="O66" s="106" t="str">
        <f t="shared" ca="1" si="5"/>
        <v/>
      </c>
      <c r="P66" s="99"/>
      <c r="Q66" s="3" t="str">
        <f t="shared" si="4"/>
        <v/>
      </c>
    </row>
    <row r="67" spans="1:17" ht="15" customHeight="1" thickBot="1" x14ac:dyDescent="0.4">
      <c r="A67" s="9" t="str">
        <f>IF(B$1="Select System Name", "",LOOKUP(B$1,'Reference Sheet'!B$3:B$114,'Reference Sheet'!A$3:A$114))</f>
        <v/>
      </c>
      <c r="B67" s="94"/>
      <c r="C67" s="94"/>
      <c r="D67" s="94"/>
      <c r="E67" s="95"/>
      <c r="F67" s="96"/>
      <c r="G67" s="97"/>
      <c r="H67" s="94"/>
      <c r="I67" s="94"/>
      <c r="J67" s="98"/>
      <c r="K67" s="98"/>
      <c r="L67" s="74" t="str">
        <f t="shared" si="3"/>
        <v/>
      </c>
      <c r="M67" s="98"/>
      <c r="N67" s="94"/>
      <c r="O67" s="106" t="str">
        <f t="shared" ca="1" si="5"/>
        <v/>
      </c>
      <c r="P67" s="99"/>
      <c r="Q67" s="3" t="str">
        <f t="shared" si="4"/>
        <v/>
      </c>
    </row>
    <row r="68" spans="1:17" ht="15" customHeight="1" thickBot="1" x14ac:dyDescent="0.4">
      <c r="A68" s="9" t="str">
        <f>IF(B$1="Select System Name", "",LOOKUP(B$1,'Reference Sheet'!B$3:B$114,'Reference Sheet'!A$3:A$114))</f>
        <v/>
      </c>
      <c r="B68" s="94"/>
      <c r="C68" s="94"/>
      <c r="D68" s="94"/>
      <c r="E68" s="95"/>
      <c r="F68" s="96"/>
      <c r="G68" s="97"/>
      <c r="H68" s="94"/>
      <c r="I68" s="94"/>
      <c r="J68" s="98"/>
      <c r="K68" s="98"/>
      <c r="L68" s="74" t="str">
        <f t="shared" si="3"/>
        <v/>
      </c>
      <c r="M68" s="98"/>
      <c r="N68" s="94"/>
      <c r="O68" s="106" t="str">
        <f t="shared" ca="1" si="5"/>
        <v/>
      </c>
      <c r="P68" s="99"/>
      <c r="Q68" s="3" t="str">
        <f t="shared" si="4"/>
        <v/>
      </c>
    </row>
    <row r="69" spans="1:17" ht="15" customHeight="1" thickBot="1" x14ac:dyDescent="0.4">
      <c r="A69" s="9" t="str">
        <f>IF(B$1="Select System Name", "",LOOKUP(B$1,'Reference Sheet'!B$3:B$114,'Reference Sheet'!A$3:A$114))</f>
        <v/>
      </c>
      <c r="B69" s="94"/>
      <c r="C69" s="94"/>
      <c r="D69" s="94"/>
      <c r="E69" s="95"/>
      <c r="F69" s="96"/>
      <c r="G69" s="97"/>
      <c r="H69" s="94"/>
      <c r="I69" s="94"/>
      <c r="J69" s="98"/>
      <c r="K69" s="98"/>
      <c r="L69" s="74" t="str">
        <f t="shared" si="3"/>
        <v/>
      </c>
      <c r="M69" s="98"/>
      <c r="N69" s="94"/>
      <c r="O69" s="106" t="str">
        <f t="shared" ca="1" si="5"/>
        <v/>
      </c>
      <c r="P69" s="99"/>
      <c r="Q69" s="3" t="str">
        <f t="shared" si="4"/>
        <v/>
      </c>
    </row>
    <row r="70" spans="1:17" ht="15" customHeight="1" thickBot="1" x14ac:dyDescent="0.4">
      <c r="A70" s="9" t="str">
        <f>IF(B$1="Select System Name", "",LOOKUP(B$1,'Reference Sheet'!B$3:B$114,'Reference Sheet'!A$3:A$114))</f>
        <v/>
      </c>
      <c r="B70" s="94"/>
      <c r="C70" s="94"/>
      <c r="D70" s="94"/>
      <c r="E70" s="95"/>
      <c r="F70" s="96"/>
      <c r="G70" s="97"/>
      <c r="H70" s="94"/>
      <c r="I70" s="94"/>
      <c r="J70" s="98"/>
      <c r="K70" s="98"/>
      <c r="L70" s="74" t="str">
        <f t="shared" si="3"/>
        <v/>
      </c>
      <c r="M70" s="98"/>
      <c r="N70" s="94"/>
      <c r="O70" s="106" t="str">
        <f t="shared" ca="1" si="5"/>
        <v/>
      </c>
      <c r="P70" s="99"/>
      <c r="Q70" s="3" t="str">
        <f t="shared" si="4"/>
        <v/>
      </c>
    </row>
    <row r="71" spans="1:17" ht="15" customHeight="1" thickBot="1" x14ac:dyDescent="0.4">
      <c r="A71" s="9" t="str">
        <f>IF(B$1="Select System Name", "",LOOKUP(B$1,'Reference Sheet'!B$3:B$114,'Reference Sheet'!A$3:A$114))</f>
        <v/>
      </c>
      <c r="B71" s="94"/>
      <c r="C71" s="94"/>
      <c r="D71" s="94"/>
      <c r="E71" s="95"/>
      <c r="F71" s="96"/>
      <c r="G71" s="97"/>
      <c r="H71" s="94"/>
      <c r="I71" s="94"/>
      <c r="J71" s="98"/>
      <c r="K71" s="98"/>
      <c r="L71" s="74" t="str">
        <f t="shared" si="3"/>
        <v/>
      </c>
      <c r="M71" s="98"/>
      <c r="N71" s="94"/>
      <c r="O71" s="106" t="str">
        <f t="shared" ca="1" si="5"/>
        <v/>
      </c>
      <c r="P71" s="99"/>
      <c r="Q71" s="3" t="str">
        <f t="shared" si="4"/>
        <v/>
      </c>
    </row>
    <row r="72" spans="1:17" ht="15" customHeight="1" thickBot="1" x14ac:dyDescent="0.4">
      <c r="A72" s="9" t="str">
        <f>IF(B$1="Select System Name", "",LOOKUP(B$1,'Reference Sheet'!B$3:B$114,'Reference Sheet'!A$3:A$114))</f>
        <v/>
      </c>
      <c r="B72" s="94"/>
      <c r="C72" s="94"/>
      <c r="D72" s="94"/>
      <c r="E72" s="95"/>
      <c r="F72" s="96"/>
      <c r="G72" s="97"/>
      <c r="H72" s="94"/>
      <c r="I72" s="94"/>
      <c r="J72" s="98"/>
      <c r="K72" s="98"/>
      <c r="L72" s="74" t="str">
        <f t="shared" si="3"/>
        <v/>
      </c>
      <c r="M72" s="98"/>
      <c r="N72" s="94"/>
      <c r="O72" s="106" t="str">
        <f t="shared" ca="1" si="5"/>
        <v/>
      </c>
      <c r="P72" s="99"/>
      <c r="Q72" s="3" t="str">
        <f t="shared" si="4"/>
        <v/>
      </c>
    </row>
    <row r="73" spans="1:17" ht="15" customHeight="1" thickBot="1" x14ac:dyDescent="0.4">
      <c r="A73" s="9" t="str">
        <f>IF(B$1="Select System Name", "",LOOKUP(B$1,'Reference Sheet'!B$3:B$114,'Reference Sheet'!A$3:A$114))</f>
        <v/>
      </c>
      <c r="B73" s="94"/>
      <c r="C73" s="94"/>
      <c r="D73" s="94"/>
      <c r="E73" s="95"/>
      <c r="F73" s="96"/>
      <c r="G73" s="97"/>
      <c r="H73" s="94"/>
      <c r="I73" s="94"/>
      <c r="J73" s="98"/>
      <c r="K73" s="98"/>
      <c r="L73" s="74" t="str">
        <f t="shared" si="3"/>
        <v/>
      </c>
      <c r="M73" s="98"/>
      <c r="N73" s="94"/>
      <c r="O73" s="106" t="str">
        <f t="shared" ca="1" si="5"/>
        <v/>
      </c>
      <c r="P73" s="99"/>
      <c r="Q73" s="3" t="str">
        <f t="shared" si="4"/>
        <v/>
      </c>
    </row>
    <row r="74" spans="1:17" ht="15" customHeight="1" thickBot="1" x14ac:dyDescent="0.4">
      <c r="A74" s="9" t="str">
        <f>IF(B$1="Select System Name", "",LOOKUP(B$1,'Reference Sheet'!B$3:B$114,'Reference Sheet'!A$3:A$114))</f>
        <v/>
      </c>
      <c r="B74" s="94"/>
      <c r="C74" s="94"/>
      <c r="D74" s="94"/>
      <c r="E74" s="95"/>
      <c r="F74" s="96"/>
      <c r="G74" s="97"/>
      <c r="H74" s="94"/>
      <c r="I74" s="94"/>
      <c r="J74" s="98"/>
      <c r="K74" s="98"/>
      <c r="L74" s="74" t="str">
        <f t="shared" si="3"/>
        <v/>
      </c>
      <c r="M74" s="98"/>
      <c r="N74" s="94"/>
      <c r="O74" s="106" t="str">
        <f t="shared" ca="1" si="5"/>
        <v/>
      </c>
      <c r="P74" s="99"/>
      <c r="Q74" s="3" t="str">
        <f t="shared" si="4"/>
        <v/>
      </c>
    </row>
    <row r="75" spans="1:17" ht="15" customHeight="1" thickBot="1" x14ac:dyDescent="0.4">
      <c r="A75" s="9" t="str">
        <f>IF(B$1="Select System Name", "",LOOKUP(B$1,'Reference Sheet'!B$3:B$114,'Reference Sheet'!A$3:A$114))</f>
        <v/>
      </c>
      <c r="B75" s="94"/>
      <c r="C75" s="94"/>
      <c r="D75" s="94"/>
      <c r="E75" s="95"/>
      <c r="F75" s="96"/>
      <c r="G75" s="97"/>
      <c r="H75" s="94"/>
      <c r="I75" s="94"/>
      <c r="J75" s="98"/>
      <c r="K75" s="98"/>
      <c r="L75" s="74" t="str">
        <f t="shared" si="3"/>
        <v/>
      </c>
      <c r="M75" s="98"/>
      <c r="N75" s="94"/>
      <c r="O75" s="106" t="str">
        <f t="shared" ca="1" si="5"/>
        <v/>
      </c>
      <c r="P75" s="99"/>
      <c r="Q75" s="3" t="str">
        <f t="shared" si="4"/>
        <v/>
      </c>
    </row>
    <row r="76" spans="1:17" ht="15" customHeight="1" thickBot="1" x14ac:dyDescent="0.4">
      <c r="A76" s="9" t="str">
        <f>IF(B$1="Select System Name", "",LOOKUP(B$1,'Reference Sheet'!B$3:B$114,'Reference Sheet'!A$3:A$114))</f>
        <v/>
      </c>
      <c r="B76" s="94"/>
      <c r="C76" s="94"/>
      <c r="D76" s="94"/>
      <c r="E76" s="95"/>
      <c r="F76" s="96"/>
      <c r="G76" s="97"/>
      <c r="H76" s="94"/>
      <c r="I76" s="94"/>
      <c r="J76" s="98"/>
      <c r="K76" s="98"/>
      <c r="L76" s="74" t="str">
        <f t="shared" si="3"/>
        <v/>
      </c>
      <c r="M76" s="98"/>
      <c r="N76" s="94"/>
      <c r="O76" s="106" t="str">
        <f t="shared" ca="1" si="5"/>
        <v/>
      </c>
      <c r="P76" s="99"/>
      <c r="Q76" s="3" t="str">
        <f t="shared" si="4"/>
        <v/>
      </c>
    </row>
    <row r="77" spans="1:17" ht="15" customHeight="1" thickBot="1" x14ac:dyDescent="0.4">
      <c r="A77" s="9" t="str">
        <f>IF(B$1="Select System Name", "",LOOKUP(B$1,'Reference Sheet'!B$3:B$114,'Reference Sheet'!A$3:A$114))</f>
        <v/>
      </c>
      <c r="B77" s="94"/>
      <c r="C77" s="94"/>
      <c r="D77" s="94"/>
      <c r="E77" s="95"/>
      <c r="F77" s="96"/>
      <c r="G77" s="97"/>
      <c r="H77" s="94"/>
      <c r="I77" s="94"/>
      <c r="J77" s="98"/>
      <c r="K77" s="98"/>
      <c r="L77" s="74" t="str">
        <f t="shared" si="3"/>
        <v/>
      </c>
      <c r="M77" s="98"/>
      <c r="N77" s="94"/>
      <c r="O77" s="106" t="str">
        <f t="shared" ca="1" si="5"/>
        <v/>
      </c>
      <c r="P77" s="99"/>
      <c r="Q77" s="3" t="str">
        <f t="shared" si="4"/>
        <v/>
      </c>
    </row>
    <row r="78" spans="1:17" ht="15" customHeight="1" thickBot="1" x14ac:dyDescent="0.4">
      <c r="A78" s="9" t="str">
        <f>IF(B$1="Select System Name", "",LOOKUP(B$1,'Reference Sheet'!B$3:B$114,'Reference Sheet'!A$3:A$114))</f>
        <v/>
      </c>
      <c r="B78" s="94"/>
      <c r="C78" s="94"/>
      <c r="D78" s="94"/>
      <c r="E78" s="95"/>
      <c r="F78" s="96"/>
      <c r="G78" s="97"/>
      <c r="H78" s="94"/>
      <c r="I78" s="94"/>
      <c r="J78" s="98"/>
      <c r="K78" s="98"/>
      <c r="L78" s="74" t="str">
        <f t="shared" si="3"/>
        <v/>
      </c>
      <c r="M78" s="98"/>
      <c r="N78" s="94"/>
      <c r="O78" s="106" t="str">
        <f t="shared" ca="1" si="5"/>
        <v/>
      </c>
      <c r="P78" s="99"/>
      <c r="Q78" s="3" t="str">
        <f t="shared" si="4"/>
        <v/>
      </c>
    </row>
    <row r="79" spans="1:17" ht="15" customHeight="1" thickBot="1" x14ac:dyDescent="0.4">
      <c r="A79" s="9" t="str">
        <f>IF(B$1="Select System Name", "",LOOKUP(B$1,'Reference Sheet'!B$3:B$114,'Reference Sheet'!A$3:A$114))</f>
        <v/>
      </c>
      <c r="B79" s="94"/>
      <c r="C79" s="94"/>
      <c r="D79" s="94"/>
      <c r="E79" s="95"/>
      <c r="F79" s="96"/>
      <c r="G79" s="97"/>
      <c r="H79" s="94"/>
      <c r="I79" s="94"/>
      <c r="J79" s="98"/>
      <c r="K79" s="98"/>
      <c r="L79" s="74" t="str">
        <f t="shared" si="3"/>
        <v/>
      </c>
      <c r="M79" s="98"/>
      <c r="N79" s="94"/>
      <c r="O79" s="106" t="str">
        <f ca="1">IF(G79="","",YEAR(TODAY())-G79)</f>
        <v/>
      </c>
      <c r="P79" s="99"/>
      <c r="Q79" s="3" t="str">
        <f t="shared" si="4"/>
        <v/>
      </c>
    </row>
    <row r="80" spans="1:17" ht="15" customHeight="1" thickBot="1" x14ac:dyDescent="0.4">
      <c r="A80" s="9" t="str">
        <f>IF(B$1="Select System Name", "",LOOKUP(B$1,'Reference Sheet'!B$3:B$114,'Reference Sheet'!A$3:A$114))</f>
        <v/>
      </c>
      <c r="B80" s="94"/>
      <c r="C80" s="94"/>
      <c r="D80" s="94"/>
      <c r="E80" s="95"/>
      <c r="F80" s="96"/>
      <c r="G80" s="97"/>
      <c r="H80" s="94"/>
      <c r="I80" s="94"/>
      <c r="J80" s="98"/>
      <c r="K80" s="98"/>
      <c r="L80" s="74" t="str">
        <f t="shared" si="3"/>
        <v/>
      </c>
      <c r="M80" s="98"/>
      <c r="N80" s="94"/>
      <c r="O80" s="106" t="str">
        <f ca="1">IF(G80="","",YEAR(TODAY())-G80)</f>
        <v/>
      </c>
      <c r="P80" s="99"/>
      <c r="Q80" s="3" t="str">
        <f t="shared" si="4"/>
        <v/>
      </c>
    </row>
    <row r="81" spans="1:17" ht="15" customHeight="1" thickBot="1" x14ac:dyDescent="0.4">
      <c r="A81" s="9" t="str">
        <f>IF(B$1="Select System Name", "",LOOKUP(B$1,'Reference Sheet'!B$3:B$114,'Reference Sheet'!A$3:A$114))</f>
        <v/>
      </c>
      <c r="B81" s="94"/>
      <c r="C81" s="94"/>
      <c r="D81" s="94"/>
      <c r="E81" s="95"/>
      <c r="F81" s="96"/>
      <c r="G81" s="97"/>
      <c r="H81" s="94"/>
      <c r="I81" s="94"/>
      <c r="J81" s="98"/>
      <c r="K81" s="98"/>
      <c r="L81" s="74" t="str">
        <f t="shared" si="3"/>
        <v/>
      </c>
      <c r="M81" s="98"/>
      <c r="N81" s="94"/>
      <c r="O81" s="106" t="str">
        <f ca="1">IF(G81="","",YEAR(TODAY())-G81)</f>
        <v/>
      </c>
      <c r="P81" s="99"/>
      <c r="Q81" s="3" t="str">
        <f t="shared" si="4"/>
        <v/>
      </c>
    </row>
    <row r="82" spans="1:17" ht="15" customHeight="1" thickBot="1" x14ac:dyDescent="0.4">
      <c r="A82" s="9" t="str">
        <f>IF(B$1="Select System Name", "",LOOKUP(B$1,'Reference Sheet'!B$3:B$114,'Reference Sheet'!A$3:A$114))</f>
        <v/>
      </c>
      <c r="B82" s="94"/>
      <c r="C82" s="94"/>
      <c r="D82" s="94"/>
      <c r="E82" s="95"/>
      <c r="F82" s="96"/>
      <c r="G82" s="97"/>
      <c r="H82" s="94"/>
      <c r="I82" s="94"/>
      <c r="J82" s="98"/>
      <c r="K82" s="98"/>
      <c r="L82" s="74" t="str">
        <f t="shared" si="3"/>
        <v/>
      </c>
      <c r="M82" s="98"/>
      <c r="N82" s="94"/>
      <c r="O82" s="106" t="str">
        <f ca="1">IF(G82="","",YEAR(TODAY())-G82)</f>
        <v/>
      </c>
      <c r="P82" s="99"/>
      <c r="Q82" s="3" t="str">
        <f t="shared" si="4"/>
        <v/>
      </c>
    </row>
    <row r="83" spans="1:17" ht="15" customHeight="1" thickBot="1" x14ac:dyDescent="0.4">
      <c r="A83" s="9" t="str">
        <f>IF(B$1="Select System Name", "",LOOKUP(B$1,'Reference Sheet'!B$3:B$114,'Reference Sheet'!A$3:A$114))</f>
        <v/>
      </c>
      <c r="B83" s="94"/>
      <c r="C83" s="94"/>
      <c r="D83" s="94"/>
      <c r="E83" s="95"/>
      <c r="F83" s="96"/>
      <c r="G83" s="97"/>
      <c r="H83" s="94"/>
      <c r="I83" s="94"/>
      <c r="J83" s="98"/>
      <c r="K83" s="98"/>
      <c r="L83" s="74" t="str">
        <f t="shared" si="3"/>
        <v/>
      </c>
      <c r="M83" s="98"/>
      <c r="N83" s="94"/>
      <c r="O83" s="106" t="str">
        <f ca="1">IF(G83="","",YEAR(TODAY())-G83)</f>
        <v/>
      </c>
      <c r="P83" s="99"/>
      <c r="Q83" s="3" t="str">
        <f t="shared" si="4"/>
        <v/>
      </c>
    </row>
    <row r="84" spans="1:17" ht="15" customHeight="1" thickBot="1" x14ac:dyDescent="0.4">
      <c r="A84" s="9" t="str">
        <f>IF(B$1="Select System Name", "",LOOKUP(B$1,'Reference Sheet'!B$3:B$114,'Reference Sheet'!A$3:A$114))</f>
        <v/>
      </c>
      <c r="B84" s="94"/>
      <c r="C84" s="94"/>
      <c r="D84" s="94"/>
      <c r="E84" s="95"/>
      <c r="F84" s="96"/>
      <c r="G84" s="97"/>
      <c r="H84" s="94"/>
      <c r="I84" s="94"/>
      <c r="J84" s="98"/>
      <c r="K84" s="98"/>
      <c r="L84" s="74" t="str">
        <f t="shared" si="3"/>
        <v/>
      </c>
      <c r="M84" s="98"/>
      <c r="N84" s="94"/>
      <c r="O84" s="106" t="str">
        <f t="shared" ref="O84:O99" ca="1" si="6">IF(G84="","",YEAR(TODAY())-G84)</f>
        <v/>
      </c>
      <c r="P84" s="99"/>
      <c r="Q84" s="3" t="str">
        <f t="shared" si="4"/>
        <v/>
      </c>
    </row>
    <row r="85" spans="1:17" ht="15" customHeight="1" thickBot="1" x14ac:dyDescent="0.4">
      <c r="A85" s="9" t="str">
        <f>IF(B$1="Select System Name", "",LOOKUP(B$1,'Reference Sheet'!B$3:B$114,'Reference Sheet'!A$3:A$114))</f>
        <v/>
      </c>
      <c r="B85" s="94"/>
      <c r="C85" s="94"/>
      <c r="D85" s="94"/>
      <c r="E85" s="95"/>
      <c r="F85" s="96"/>
      <c r="G85" s="97"/>
      <c r="H85" s="94"/>
      <c r="I85" s="94"/>
      <c r="J85" s="98"/>
      <c r="K85" s="98"/>
      <c r="L85" s="74" t="str">
        <f t="shared" si="3"/>
        <v/>
      </c>
      <c r="M85" s="98"/>
      <c r="N85" s="94"/>
      <c r="O85" s="106" t="str">
        <f t="shared" ca="1" si="6"/>
        <v/>
      </c>
      <c r="P85" s="99"/>
      <c r="Q85" s="3" t="str">
        <f t="shared" si="4"/>
        <v/>
      </c>
    </row>
    <row r="86" spans="1:17" ht="15" customHeight="1" thickBot="1" x14ac:dyDescent="0.4">
      <c r="A86" s="9" t="str">
        <f>IF(B$1="Select System Name", "",LOOKUP(B$1,'Reference Sheet'!B$3:B$114,'Reference Sheet'!A$3:A$114))</f>
        <v/>
      </c>
      <c r="B86" s="94"/>
      <c r="C86" s="94"/>
      <c r="D86" s="94"/>
      <c r="E86" s="95"/>
      <c r="F86" s="96"/>
      <c r="G86" s="97"/>
      <c r="H86" s="94"/>
      <c r="I86" s="94"/>
      <c r="J86" s="98"/>
      <c r="K86" s="98"/>
      <c r="L86" s="74" t="str">
        <f t="shared" si="3"/>
        <v/>
      </c>
      <c r="M86" s="98"/>
      <c r="N86" s="94"/>
      <c r="O86" s="106" t="str">
        <f t="shared" ca="1" si="6"/>
        <v/>
      </c>
      <c r="P86" s="99"/>
      <c r="Q86" s="3" t="str">
        <f t="shared" si="4"/>
        <v/>
      </c>
    </row>
    <row r="87" spans="1:17" ht="15" customHeight="1" thickBot="1" x14ac:dyDescent="0.4">
      <c r="A87" s="9" t="str">
        <f>IF(B$1="Select System Name", "",LOOKUP(B$1,'Reference Sheet'!B$3:B$114,'Reference Sheet'!A$3:A$114))</f>
        <v/>
      </c>
      <c r="B87" s="94"/>
      <c r="C87" s="94"/>
      <c r="D87" s="94"/>
      <c r="E87" s="95"/>
      <c r="F87" s="96"/>
      <c r="G87" s="97"/>
      <c r="H87" s="94"/>
      <c r="I87" s="94"/>
      <c r="J87" s="98"/>
      <c r="K87" s="98"/>
      <c r="L87" s="74" t="str">
        <f t="shared" si="3"/>
        <v/>
      </c>
      <c r="M87" s="98"/>
      <c r="N87" s="94"/>
      <c r="O87" s="106" t="str">
        <f t="shared" ca="1" si="6"/>
        <v/>
      </c>
      <c r="P87" s="99"/>
      <c r="Q87" s="3" t="str">
        <f t="shared" si="4"/>
        <v/>
      </c>
    </row>
    <row r="88" spans="1:17" ht="15" customHeight="1" thickBot="1" x14ac:dyDescent="0.4">
      <c r="A88" s="9" t="str">
        <f>IF(B$1="Select System Name", "",LOOKUP(B$1,'Reference Sheet'!B$3:B$114,'Reference Sheet'!A$3:A$114))</f>
        <v/>
      </c>
      <c r="B88" s="94"/>
      <c r="C88" s="94"/>
      <c r="D88" s="94"/>
      <c r="E88" s="95"/>
      <c r="F88" s="96"/>
      <c r="G88" s="97"/>
      <c r="H88" s="94"/>
      <c r="I88" s="94"/>
      <c r="J88" s="98"/>
      <c r="K88" s="98"/>
      <c r="L88" s="74" t="str">
        <f t="shared" si="3"/>
        <v/>
      </c>
      <c r="M88" s="98"/>
      <c r="N88" s="94"/>
      <c r="O88" s="106" t="str">
        <f t="shared" ca="1" si="6"/>
        <v/>
      </c>
      <c r="P88" s="99"/>
      <c r="Q88" s="3" t="str">
        <f t="shared" si="4"/>
        <v/>
      </c>
    </row>
    <row r="89" spans="1:17" ht="15" customHeight="1" thickBot="1" x14ac:dyDescent="0.4">
      <c r="A89" s="9" t="str">
        <f>IF(B$1="Select System Name", "",LOOKUP(B$1,'Reference Sheet'!B$3:B$114,'Reference Sheet'!A$3:A$114))</f>
        <v/>
      </c>
      <c r="B89" s="94"/>
      <c r="C89" s="94"/>
      <c r="D89" s="94"/>
      <c r="E89" s="95"/>
      <c r="F89" s="96"/>
      <c r="G89" s="97"/>
      <c r="H89" s="94"/>
      <c r="I89" s="94"/>
      <c r="J89" s="98"/>
      <c r="K89" s="98"/>
      <c r="L89" s="74" t="str">
        <f t="shared" si="3"/>
        <v/>
      </c>
      <c r="M89" s="98"/>
      <c r="N89" s="94"/>
      <c r="O89" s="106" t="str">
        <f t="shared" ca="1" si="6"/>
        <v/>
      </c>
      <c r="P89" s="99"/>
      <c r="Q89" s="3" t="str">
        <f t="shared" si="4"/>
        <v/>
      </c>
    </row>
    <row r="90" spans="1:17" ht="15" customHeight="1" thickBot="1" x14ac:dyDescent="0.4">
      <c r="A90" s="9" t="str">
        <f>IF(B$1="Select System Name", "",LOOKUP(B$1,'Reference Sheet'!B$3:B$114,'Reference Sheet'!A$3:A$114))</f>
        <v/>
      </c>
      <c r="B90" s="94"/>
      <c r="C90" s="94"/>
      <c r="D90" s="94"/>
      <c r="E90" s="95"/>
      <c r="F90" s="96"/>
      <c r="G90" s="97"/>
      <c r="H90" s="94"/>
      <c r="I90" s="94"/>
      <c r="J90" s="98"/>
      <c r="K90" s="98"/>
      <c r="L90" s="74" t="str">
        <f t="shared" si="3"/>
        <v/>
      </c>
      <c r="M90" s="98"/>
      <c r="N90" s="94"/>
      <c r="O90" s="106" t="str">
        <f t="shared" ca="1" si="6"/>
        <v/>
      </c>
      <c r="P90" s="99"/>
      <c r="Q90" s="3" t="str">
        <f t="shared" si="4"/>
        <v/>
      </c>
    </row>
    <row r="91" spans="1:17" ht="15" customHeight="1" thickBot="1" x14ac:dyDescent="0.4">
      <c r="A91" s="9" t="str">
        <f>IF(B$1="Select System Name", "",LOOKUP(B$1,'Reference Sheet'!B$3:B$114,'Reference Sheet'!A$3:A$114))</f>
        <v/>
      </c>
      <c r="B91" s="94"/>
      <c r="C91" s="94"/>
      <c r="D91" s="94"/>
      <c r="E91" s="95"/>
      <c r="F91" s="96"/>
      <c r="G91" s="97"/>
      <c r="H91" s="94"/>
      <c r="I91" s="94"/>
      <c r="J91" s="98"/>
      <c r="K91" s="98"/>
      <c r="L91" s="74" t="str">
        <f t="shared" si="3"/>
        <v/>
      </c>
      <c r="M91" s="98"/>
      <c r="N91" s="94"/>
      <c r="O91" s="106" t="str">
        <f t="shared" ca="1" si="6"/>
        <v/>
      </c>
      <c r="P91" s="99"/>
      <c r="Q91" s="3" t="str">
        <f t="shared" si="4"/>
        <v/>
      </c>
    </row>
    <row r="92" spans="1:17" ht="15" customHeight="1" thickBot="1" x14ac:dyDescent="0.4">
      <c r="A92" s="9" t="str">
        <f>IF(B$1="Select System Name", "",LOOKUP(B$1,'Reference Sheet'!B$3:B$114,'Reference Sheet'!A$3:A$114))</f>
        <v/>
      </c>
      <c r="B92" s="94"/>
      <c r="C92" s="94"/>
      <c r="D92" s="94"/>
      <c r="E92" s="95"/>
      <c r="F92" s="96"/>
      <c r="G92" s="97"/>
      <c r="H92" s="94"/>
      <c r="I92" s="94"/>
      <c r="J92" s="98"/>
      <c r="K92" s="98"/>
      <c r="L92" s="74" t="str">
        <f t="shared" si="3"/>
        <v/>
      </c>
      <c r="M92" s="98"/>
      <c r="N92" s="94"/>
      <c r="O92" s="106" t="str">
        <f t="shared" ca="1" si="6"/>
        <v/>
      </c>
      <c r="P92" s="99"/>
      <c r="Q92" s="3" t="str">
        <f t="shared" si="4"/>
        <v/>
      </c>
    </row>
    <row r="93" spans="1:17" ht="15" customHeight="1" thickBot="1" x14ac:dyDescent="0.4">
      <c r="A93" s="9" t="str">
        <f>IF(B$1="Select System Name", "",LOOKUP(B$1,'Reference Sheet'!B$3:B$114,'Reference Sheet'!A$3:A$114))</f>
        <v/>
      </c>
      <c r="B93" s="94"/>
      <c r="C93" s="94"/>
      <c r="D93" s="94"/>
      <c r="E93" s="95"/>
      <c r="F93" s="96"/>
      <c r="G93" s="97"/>
      <c r="H93" s="94"/>
      <c r="I93" s="94"/>
      <c r="J93" s="98"/>
      <c r="K93" s="98"/>
      <c r="L93" s="74" t="str">
        <f t="shared" si="3"/>
        <v/>
      </c>
      <c r="M93" s="98"/>
      <c r="N93" s="94"/>
      <c r="O93" s="106" t="str">
        <f t="shared" ca="1" si="6"/>
        <v/>
      </c>
      <c r="P93" s="99"/>
      <c r="Q93" s="3" t="str">
        <f t="shared" si="4"/>
        <v/>
      </c>
    </row>
    <row r="94" spans="1:17" ht="15" customHeight="1" thickBot="1" x14ac:dyDescent="0.4">
      <c r="A94" s="9" t="str">
        <f>IF(B$1="Select System Name", "",LOOKUP(B$1,'Reference Sheet'!B$3:B$114,'Reference Sheet'!A$3:A$114))</f>
        <v/>
      </c>
      <c r="B94" s="94"/>
      <c r="C94" s="94"/>
      <c r="D94" s="94"/>
      <c r="E94" s="95"/>
      <c r="F94" s="96"/>
      <c r="G94" s="97"/>
      <c r="H94" s="94"/>
      <c r="I94" s="94"/>
      <c r="J94" s="98"/>
      <c r="K94" s="98"/>
      <c r="L94" s="74" t="str">
        <f t="shared" si="3"/>
        <v/>
      </c>
      <c r="M94" s="98"/>
      <c r="N94" s="94"/>
      <c r="O94" s="106" t="str">
        <f t="shared" ca="1" si="6"/>
        <v/>
      </c>
      <c r="P94" s="99"/>
      <c r="Q94" s="3" t="str">
        <f t="shared" si="4"/>
        <v/>
      </c>
    </row>
    <row r="95" spans="1:17" ht="15" customHeight="1" thickBot="1" x14ac:dyDescent="0.4">
      <c r="A95" s="9" t="str">
        <f>IF(B$1="Select System Name", "",LOOKUP(B$1,'Reference Sheet'!B$3:B$114,'Reference Sheet'!A$3:A$114))</f>
        <v/>
      </c>
      <c r="B95" s="94"/>
      <c r="C95" s="94"/>
      <c r="D95" s="94"/>
      <c r="E95" s="95"/>
      <c r="F95" s="96"/>
      <c r="G95" s="97"/>
      <c r="H95" s="94"/>
      <c r="I95" s="94"/>
      <c r="J95" s="98"/>
      <c r="K95" s="98"/>
      <c r="L95" s="74" t="str">
        <f t="shared" ref="L95:L97" si="7">IF(J95="","",IF(K95="",J95,IF(K95=0,J95,J95&amp;"/"&amp;K95)))</f>
        <v/>
      </c>
      <c r="M95" s="98"/>
      <c r="N95" s="94"/>
      <c r="O95" s="106" t="str">
        <f t="shared" ref="O95:O97" ca="1" si="8">IF(G95="","",YEAR(TODAY())-G95)</f>
        <v/>
      </c>
      <c r="P95" s="99"/>
      <c r="Q95" s="3" t="str">
        <f t="shared" ref="Q95:Q97" si="9">IF(G95="","",G95)</f>
        <v/>
      </c>
    </row>
    <row r="96" spans="1:17" ht="15" customHeight="1" thickBot="1" x14ac:dyDescent="0.4">
      <c r="A96" s="9" t="str">
        <f>IF(B$1="Select System Name", "",LOOKUP(B$1,'Reference Sheet'!B$3:B$114,'Reference Sheet'!A$3:A$114))</f>
        <v/>
      </c>
      <c r="B96" s="94"/>
      <c r="C96" s="94"/>
      <c r="D96" s="94"/>
      <c r="E96" s="95"/>
      <c r="F96" s="96"/>
      <c r="G96" s="97"/>
      <c r="H96" s="94"/>
      <c r="I96" s="94"/>
      <c r="J96" s="98"/>
      <c r="K96" s="98"/>
      <c r="L96" s="74" t="str">
        <f t="shared" si="7"/>
        <v/>
      </c>
      <c r="M96" s="98"/>
      <c r="N96" s="94"/>
      <c r="O96" s="106" t="str">
        <f t="shared" ca="1" si="8"/>
        <v/>
      </c>
      <c r="P96" s="99"/>
      <c r="Q96" s="3" t="str">
        <f t="shared" si="9"/>
        <v/>
      </c>
    </row>
    <row r="97" spans="1:17" ht="15" customHeight="1" thickBot="1" x14ac:dyDescent="0.4">
      <c r="A97" s="9" t="str">
        <f>IF(B$1="Select System Name", "",LOOKUP(B$1,'Reference Sheet'!B$3:B$114,'Reference Sheet'!A$3:A$114))</f>
        <v/>
      </c>
      <c r="B97" s="94"/>
      <c r="C97" s="94"/>
      <c r="D97" s="94"/>
      <c r="E97" s="95"/>
      <c r="F97" s="96"/>
      <c r="G97" s="97"/>
      <c r="H97" s="94"/>
      <c r="I97" s="94"/>
      <c r="J97" s="98"/>
      <c r="K97" s="98"/>
      <c r="L97" s="74" t="str">
        <f t="shared" si="7"/>
        <v/>
      </c>
      <c r="M97" s="98"/>
      <c r="N97" s="94"/>
      <c r="O97" s="106" t="str">
        <f t="shared" ca="1" si="8"/>
        <v/>
      </c>
      <c r="P97" s="99"/>
      <c r="Q97" s="3" t="str">
        <f t="shared" si="9"/>
        <v/>
      </c>
    </row>
    <row r="98" spans="1:17" ht="15" customHeight="1" thickBot="1" x14ac:dyDescent="0.4">
      <c r="A98" s="9" t="str">
        <f>IF(B$1="Select System Name", "",LOOKUP(B$1,'Reference Sheet'!B$3:B$114,'Reference Sheet'!A$3:A$114))</f>
        <v/>
      </c>
      <c r="B98" s="94"/>
      <c r="C98" s="94"/>
      <c r="D98" s="94"/>
      <c r="E98" s="95"/>
      <c r="F98" s="96"/>
      <c r="G98" s="97"/>
      <c r="H98" s="94"/>
      <c r="I98" s="94"/>
      <c r="J98" s="98"/>
      <c r="K98" s="98"/>
      <c r="L98" s="74" t="str">
        <f t="shared" si="3"/>
        <v/>
      </c>
      <c r="M98" s="98"/>
      <c r="N98" s="94"/>
      <c r="O98" s="106" t="str">
        <f t="shared" ca="1" si="6"/>
        <v/>
      </c>
      <c r="P98" s="99"/>
      <c r="Q98" s="3" t="str">
        <f t="shared" si="4"/>
        <v/>
      </c>
    </row>
    <row r="99" spans="1:17" ht="15" customHeight="1" thickBot="1" x14ac:dyDescent="0.4">
      <c r="A99" s="9" t="str">
        <f>IF(B$1="Select System Name", "",LOOKUP(B$1,'Reference Sheet'!B$3:B$114,'Reference Sheet'!A$3:A$114))</f>
        <v/>
      </c>
      <c r="B99" s="94"/>
      <c r="C99" s="94"/>
      <c r="D99" s="94"/>
      <c r="E99" s="95"/>
      <c r="F99" s="96"/>
      <c r="G99" s="97"/>
      <c r="H99" s="94"/>
      <c r="I99" s="94"/>
      <c r="J99" s="98"/>
      <c r="K99" s="98"/>
      <c r="L99" s="74" t="str">
        <f t="shared" si="3"/>
        <v/>
      </c>
      <c r="M99" s="98"/>
      <c r="N99" s="94"/>
      <c r="O99" s="106" t="str">
        <f t="shared" ca="1" si="6"/>
        <v/>
      </c>
      <c r="P99" s="99"/>
      <c r="Q99" s="3" t="str">
        <f t="shared" si="4"/>
        <v/>
      </c>
    </row>
    <row r="100" spans="1:17" ht="15" customHeight="1" thickBot="1" x14ac:dyDescent="0.4">
      <c r="A100" s="9" t="str">
        <f>IF(B$1="Select System Name", "",LOOKUP(B$1,'Reference Sheet'!B$3:B$114,'Reference Sheet'!A$3:A$114))</f>
        <v/>
      </c>
      <c r="B100" s="94"/>
      <c r="C100" s="94"/>
      <c r="D100" s="94"/>
      <c r="E100" s="95"/>
      <c r="F100" s="96"/>
      <c r="G100" s="97"/>
      <c r="H100" s="94"/>
      <c r="I100" s="94"/>
      <c r="J100" s="98"/>
      <c r="K100" s="98"/>
      <c r="L100" s="74" t="str">
        <f t="shared" si="0"/>
        <v/>
      </c>
      <c r="M100" s="98"/>
      <c r="N100" s="94"/>
      <c r="O100" s="106" t="str">
        <f t="shared" ca="1" si="2"/>
        <v/>
      </c>
      <c r="P100" s="99"/>
      <c r="Q100" s="3" t="str">
        <f t="shared" si="1"/>
        <v/>
      </c>
    </row>
    <row r="101" spans="1:17" customFormat="1" ht="15" customHeight="1" thickBot="1" x14ac:dyDescent="0.4">
      <c r="B101" t="s">
        <v>229</v>
      </c>
      <c r="C101" t="s">
        <v>229</v>
      </c>
      <c r="D101" t="s">
        <v>229</v>
      </c>
      <c r="E101" t="s">
        <v>229</v>
      </c>
      <c r="F101" t="s">
        <v>229</v>
      </c>
      <c r="G101" t="s">
        <v>229</v>
      </c>
      <c r="H101" t="s">
        <v>229</v>
      </c>
      <c r="I101" t="s">
        <v>229</v>
      </c>
      <c r="J101" t="s">
        <v>229</v>
      </c>
      <c r="K101" t="s">
        <v>229</v>
      </c>
      <c r="L101" s="75"/>
      <c r="M101" t="s">
        <v>229</v>
      </c>
      <c r="N101" t="s">
        <v>229</v>
      </c>
      <c r="P101" t="s">
        <v>229</v>
      </c>
    </row>
  </sheetData>
  <sheetProtection algorithmName="SHA-512" hashValue="doxS1lgHIOp4kCJljvaH2i5EwOrtEIY+LP4TbBC6EnMqF5t0yeOHXIyg90QtudCU8tLifNxuVffN/kKDgYxUEw==" saltValue="vp1xNhulf5v/War18MhFbA==" spinCount="100000" sheet="1" insertRows="0" deleteRows="0"/>
  <mergeCells count="2">
    <mergeCell ref="B1:C1"/>
    <mergeCell ref="E1:K1"/>
  </mergeCells>
  <dataValidations xWindow="964" yWindow="399" count="20">
    <dataValidation type="list" allowBlank="1" showInputMessage="1" showErrorMessage="1" promptTitle="Step 4:" prompt="Choose a Funding Source from the dropdown list" sqref="D4:D100" xr:uid="{00000000-0002-0000-0100-000000000000}">
      <formula1>RSFundingSource</formula1>
    </dataValidation>
    <dataValidation type="date" allowBlank="1" showInputMessage="1" showErrorMessage="1" errorTitle="Incorrect Date of Purchase" error="Date of Purchase must be after January 1st, 1960 and before the current day." promptTitle="Step 5:" prompt="Enter a Date of Purchase/Rental_x000a_ (mm/dd/yyyy)" sqref="E4:E100" xr:uid="{00000000-0002-0000-0100-000001000000}">
      <formula1>21916</formula1>
      <formula2>TODAY()</formula2>
    </dataValidation>
    <dataValidation type="textLength" operator="equal" allowBlank="1" showInputMessage="1" showErrorMessage="1" errorTitle="Invalid Entry:" error="VIN Number is incorrect" promptTitle="Step 6:" prompt="Enter a vehicle VIN number for the Agency-Owned vehicle (if applicable)" sqref="F4:F100" xr:uid="{00000000-0002-0000-0100-000002000000}">
      <formula1>17</formula1>
    </dataValidation>
    <dataValidation type="list" allowBlank="1" showInputMessage="1" showErrorMessage="1" promptTitle="Step 1:" prompt="Select agency from the dropdown list" sqref="B1:C1" xr:uid="{00000000-0002-0000-0100-000003000000}">
      <formula1>Select_System_Name</formula1>
    </dataValidation>
    <dataValidation type="whole" operator="greaterThan" allowBlank="1" showInputMessage="1" showErrorMessage="1" errorTitle="Invalid Entry" error="Enter a value greater than $100 as the Replacement Cost or annual rent paid for the asset. " promptTitle="Step 16:" prompt="Enter a Replacement Cost or Rental Cost in USD_x000a_E.g. $52,000" sqref="P4:P100" xr:uid="{00000000-0002-0000-0100-000004000000}">
      <formula1>100</formula1>
    </dataValidation>
    <dataValidation type="whole" operator="greaterThanOrEqual" allowBlank="1" showInputMessage="1" showErrorMessage="1" errorTitle="Invalid Entry" error="Enter a value greater than 0." promptTitle="Step 12:" prompt="Enter the number of ambulatory seats. Must be greater than 0." sqref="J4:J100" xr:uid="{00000000-0002-0000-0100-000005000000}">
      <formula1>1</formula1>
    </dataValidation>
    <dataValidation type="list" errorStyle="information" allowBlank="1" showInputMessage="1" showErrorMessage="1" errorTitle="New Vehicle Make" error="Please ensure that the make added is not in the dropdown list before continuing. " promptTitle="Step 10:" prompt="Select a vehicle chassis make from the dropdown list. Enter the Make if not found._x000a_E.g. Ford" sqref="H4:H100" xr:uid="{00000000-0002-0000-0100-000006000000}">
      <formula1>VehicleModels</formula1>
    </dataValidation>
    <dataValidation allowBlank="1" showInputMessage="1" showErrorMessage="1" promptTitle="Step 11:" prompt="Enter a vehicle model description for the Agency-Owned vehicle._x000a_E.g. E-350 Econoline Van" sqref="I4:I100" xr:uid="{00000000-0002-0000-0100-000007000000}"/>
    <dataValidation type="list" allowBlank="1" showInputMessage="1" showErrorMessage="1" errorTitle="Incorrect Value" error="Select only from the choices given" promptTitle="Step 15:" prompt="Select an Asset Owner from the dropdown list. (NO NCDOT FUNDED VEHICLES)" sqref="N4:N100" xr:uid="{00000000-0002-0000-0100-000008000000}">
      <formula1>RSAgencyOwner</formula1>
    </dataValidation>
    <dataValidation type="whole" allowBlank="1" showInputMessage="1" showErrorMessage="1" errorTitle="Invalid Entry" error="Please enter a mileage greater than 0 and less than 999.999." promptTitle="Step 14:" prompt="Enter the vehicle odometer reading on June 30th of the Fiscal Year.  " sqref="M4:M100" xr:uid="{00000000-0002-0000-0100-000009000000}">
      <formula1>0</formula1>
      <formula2>999999</formula2>
    </dataValidation>
    <dataValidation type="whole" allowBlank="1" showInputMessage="1" showErrorMessage="1" errorTitle="Invalid Entry" error="Please enter a number between 0 and 9" promptTitle="Step 13:" prompt="Enter the number of non-ambulatory seats (wheelchair seats)" sqref="K4:K100" xr:uid="{00000000-0002-0000-0100-00000A000000}">
      <formula1>0</formula1>
      <formula2>9</formula2>
    </dataValidation>
    <dataValidation type="whole" allowBlank="1" showInputMessage="1" showErrorMessage="1" errorTitle="Invalid Entry:" error="Entry is out of the acceptable date range. " promptTitle="Step 7:" prompt="Enter a Model Year for the Agency-Owned vehicle" sqref="G4:G100" xr:uid="{00000000-0002-0000-0100-00000B000000}">
      <formula1>1990</formula1>
      <formula2>YEAR(TODAY())+1</formula2>
    </dataValidation>
    <dataValidation type="custom" allowBlank="1" showInputMessage="1" showErrorMessage="1" error="Duplicate - Enter a Unique Value" promptTitle="Step 2: " prompt="Enter AssetWorks ID or a Unique Asset ID:  E.g. _x000a_ACTA-EQUIP-3" sqref="B4:B29 B56:B68" xr:uid="{00000000-0002-0000-0100-00000C000000}">
      <formula1>COUNTIF(B$4:B30,B4)=1</formula1>
    </dataValidation>
    <dataValidation type="custom" allowBlank="1" showInputMessage="1" showErrorMessage="1" error="Duplicate - Enter a Unique Value" promptTitle="Step 2: " prompt="Enter AssetWorks ID or a Unique Asset ID:  E.g. _x000a_ACTA-EQUIP-3" sqref="B100" xr:uid="{00000000-0002-0000-0100-00000D000000}">
      <formula1>COUNTIF(B$4:B101,B100)=1</formula1>
    </dataValidation>
    <dataValidation type="custom" allowBlank="1" showInputMessage="1" showErrorMessage="1" error="Duplicate - Enter a Unique Value" promptTitle="Step 2: " prompt="Enter AssetWorks ID or a Unique Asset ID:  E.g. _x000a_ACTA-EQUIP-3" sqref="B97" xr:uid="{00000000-0002-0000-0100-00000E000000}">
      <formula1>COUNTIF(B$4:B101,B97)=1</formula1>
    </dataValidation>
    <dataValidation type="custom" allowBlank="1" showInputMessage="1" showErrorMessage="1" error="Duplicate - Enter a Unique Value" promptTitle="Step 2: " prompt="Enter AssetWorks ID or a Unique Asset ID:  E.g. _x000a_ACTA-EQUIP-3" sqref="B69:B81" xr:uid="{00000000-0002-0000-0100-00000F000000}">
      <formula1>COUNTIF(B$4:B98,B69)=1</formula1>
    </dataValidation>
    <dataValidation type="custom" allowBlank="1" showInputMessage="1" showErrorMessage="1" error="Duplicate - Enter a Unique Value" promptTitle="Step 2: " prompt="Enter AssetWorks ID or a Unique Asset ID:  E.g. _x000a_ACTA-EQUIP-3" sqref="B30:B55" xr:uid="{00000000-0002-0000-0100-000010000000}">
      <formula1>COUNTIF(B$4:B100,B30)=1</formula1>
    </dataValidation>
    <dataValidation type="custom" allowBlank="1" showInputMessage="1" showErrorMessage="1" error="Duplicate - Enter a Unique Value" promptTitle="Step 2: " prompt="Enter AssetWorks ID or a Unique Asset ID:  E.g. _x000a_ACTA-EQUIP-3" sqref="B82:B94" xr:uid="{00000000-0002-0000-0100-000011000000}">
      <formula1>COUNTIF(B$4:B101,B82)=1</formula1>
    </dataValidation>
    <dataValidation type="custom" allowBlank="1" showInputMessage="1" showErrorMessage="1" error="Duplicate - Enter a Unique Value" promptTitle="Step 2: " prompt="Enter AssetWorks ID or a Unique Asset ID:  E.g. _x000a_ACTA-EQUIP-3" sqref="B98:B99" xr:uid="{00000000-0002-0000-0100-000012000000}">
      <formula1>COUNTIF(B$4:B101,B98)=1</formula1>
    </dataValidation>
    <dataValidation type="custom" allowBlank="1" showInputMessage="1" showErrorMessage="1" error="Duplicate - Enter a Unique Value" promptTitle="Step 2: " prompt="Enter AssetWorks ID or a Unique Asset ID:  E.g. _x000a_ACTA-EQUIP-3" sqref="B95:B96" xr:uid="{00000000-0002-0000-0100-000013000000}">
      <formula1>COUNTIF(B$4:B101,B95)=1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964" yWindow="399" count="1">
        <x14:dataValidation type="list" allowBlank="1" showInputMessage="1" showErrorMessage="1" errorTitle="Not in Dropdown" error="Value is not an approved Asset Class" promptTitle="Step 3:" prompt="Select Asset Type from the dropdown list" xr:uid="{00000000-0002-0000-0100-000014000000}">
          <x14:formula1>
            <xm:f>'Reference Sheet'!$E$2:$E$16</xm:f>
          </x14:formula1>
          <xm:sqref>C4:C100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S101"/>
  <sheetViews>
    <sheetView topLeftCell="B1" zoomScaleNormal="100" workbookViewId="0">
      <pane ySplit="3" topLeftCell="A4" activePane="bottomLeft" state="frozen"/>
      <selection activeCell="D12" sqref="D12"/>
      <selection pane="bottomLeft" activeCell="B4" sqref="B4"/>
    </sheetView>
  </sheetViews>
  <sheetFormatPr defaultColWidth="11.81640625" defaultRowHeight="15" customHeight="1" x14ac:dyDescent="0.35"/>
  <cols>
    <col min="1" max="1" width="39.54296875" style="3" hidden="1" customWidth="1"/>
    <col min="2" max="2" width="20.26953125" style="3" bestFit="1" customWidth="1"/>
    <col min="3" max="3" width="34.54296875" style="3" customWidth="1"/>
    <col min="4" max="4" width="18.81640625" style="3" customWidth="1"/>
    <col min="5" max="5" width="14.81640625" style="3" customWidth="1"/>
    <col min="6" max="6" width="22.81640625" style="3" bestFit="1" customWidth="1"/>
    <col min="7" max="7" width="28.1796875" style="3" customWidth="1"/>
    <col min="8" max="8" width="13.81640625" style="13" customWidth="1"/>
    <col min="9" max="9" width="27.1796875" style="3" bestFit="1" customWidth="1"/>
    <col min="10" max="10" width="11.81640625" style="3" hidden="1" customWidth="1"/>
    <col min="11" max="11" width="15.54296875" style="3" customWidth="1"/>
    <col min="12" max="12" width="30" style="3" customWidth="1"/>
    <col min="13" max="13" width="33.26953125" style="3" bestFit="1" customWidth="1"/>
    <col min="14" max="15" width="11.81640625" style="3"/>
    <col min="16" max="16" width="16.7265625" style="3" bestFit="1" customWidth="1"/>
    <col min="17" max="17" width="21.453125" style="3" bestFit="1" customWidth="1"/>
    <col min="18" max="18" width="11.81640625" style="3"/>
    <col min="19" max="19" width="19.26953125" style="3" bestFit="1" customWidth="1"/>
    <col min="20" max="16384" width="11.81640625" style="3"/>
  </cols>
  <sheetData>
    <row r="1" spans="1:19" ht="32.25" customHeight="1" thickBot="1" x14ac:dyDescent="0.65">
      <c r="A1" s="65"/>
      <c r="B1" s="110" t="str">
        <f>'1. Rolling Stock'!B1:C1</f>
        <v>Select System Name</v>
      </c>
      <c r="C1" s="111"/>
      <c r="D1" s="112" t="s">
        <v>259</v>
      </c>
      <c r="E1" s="112"/>
      <c r="F1" s="112"/>
      <c r="G1" s="112"/>
      <c r="H1" s="112"/>
      <c r="I1" s="112"/>
      <c r="J1" s="112"/>
      <c r="K1" s="112"/>
      <c r="L1" s="112"/>
      <c r="M1" s="30"/>
    </row>
    <row r="2" spans="1:19" ht="15" customHeight="1" thickBot="1" x14ac:dyDescent="0.4">
      <c r="A2" s="65"/>
      <c r="B2" s="65"/>
      <c r="M2" s="113" t="s">
        <v>257</v>
      </c>
      <c r="N2" s="114"/>
      <c r="O2" s="114"/>
      <c r="P2" s="114"/>
      <c r="Q2" s="114"/>
      <c r="R2" s="114"/>
      <c r="S2" s="115"/>
    </row>
    <row r="3" spans="1:19" ht="15" customHeight="1" thickBot="1" x14ac:dyDescent="0.4">
      <c r="A3" s="1" t="s">
        <v>93</v>
      </c>
      <c r="B3" s="12" t="s">
        <v>91</v>
      </c>
      <c r="C3" s="12" t="s">
        <v>87</v>
      </c>
      <c r="D3" s="12" t="s">
        <v>231</v>
      </c>
      <c r="E3" s="12" t="s">
        <v>0</v>
      </c>
      <c r="F3" s="12" t="s">
        <v>113</v>
      </c>
      <c r="G3" s="12" t="s">
        <v>260</v>
      </c>
      <c r="H3" s="12" t="s">
        <v>2</v>
      </c>
      <c r="I3" s="12" t="s">
        <v>261</v>
      </c>
      <c r="J3" s="12" t="s">
        <v>258</v>
      </c>
      <c r="K3" s="80" t="s">
        <v>262</v>
      </c>
      <c r="L3" s="80" t="s">
        <v>230</v>
      </c>
      <c r="M3" s="85" t="s">
        <v>92</v>
      </c>
      <c r="N3" s="85" t="s">
        <v>96</v>
      </c>
      <c r="O3" s="85" t="s">
        <v>112</v>
      </c>
      <c r="P3" s="85" t="s">
        <v>219</v>
      </c>
      <c r="Q3" s="85" t="s">
        <v>220</v>
      </c>
      <c r="R3" s="86" t="s">
        <v>221</v>
      </c>
      <c r="S3" s="85" t="s">
        <v>218</v>
      </c>
    </row>
    <row r="4" spans="1:19" ht="15" customHeight="1" thickBot="1" x14ac:dyDescent="0.4">
      <c r="A4" s="9" t="str">
        <f>IF(B$1="Select System Name", "",LOOKUP(B$1,'Reference Sheet'!B$3:B$114,'Reference Sheet'!A$3:A$114))</f>
        <v/>
      </c>
      <c r="B4" s="94"/>
      <c r="C4" s="94"/>
      <c r="D4" s="100"/>
      <c r="E4" s="94"/>
      <c r="F4" s="95"/>
      <c r="G4" s="94"/>
      <c r="H4" s="94"/>
      <c r="I4" s="99"/>
      <c r="J4" s="106" t="str">
        <f t="shared" ref="J4:J35" ca="1" si="0">IF(F4&lt;&gt; "",DATEDIF(F4,TODAY(),"Y"),"")</f>
        <v/>
      </c>
      <c r="K4" s="106" t="str">
        <f>IF(N4="",IF(F4="","",YEAR(F4)),N4)</f>
        <v/>
      </c>
      <c r="L4" s="98"/>
      <c r="M4" s="82"/>
      <c r="N4" s="83"/>
      <c r="O4" s="84"/>
      <c r="P4" s="81"/>
      <c r="Q4" s="81"/>
      <c r="R4" s="74" t="str">
        <f>IF(P4="","",IF(Q4="",P4,IF(Q4=0,P4,P4&amp;"/"&amp;Q4)))</f>
        <v/>
      </c>
      <c r="S4" s="81"/>
    </row>
    <row r="5" spans="1:19" ht="15" customHeight="1" thickBot="1" x14ac:dyDescent="0.4">
      <c r="A5" s="9" t="str">
        <f>IF(B$1="Select System Name", "",LOOKUP(B$1,'Reference Sheet'!B$3:B$114,'Reference Sheet'!A$3:A$114))</f>
        <v/>
      </c>
      <c r="B5" s="94"/>
      <c r="C5" s="94"/>
      <c r="D5" s="100"/>
      <c r="E5" s="94"/>
      <c r="F5" s="95"/>
      <c r="G5" s="94"/>
      <c r="H5" s="94"/>
      <c r="I5" s="99"/>
      <c r="J5" s="106" t="str">
        <f t="shared" ca="1" si="0"/>
        <v/>
      </c>
      <c r="K5" s="106" t="str">
        <f t="shared" ref="K5:K68" si="1">IF(N5="",IF(F5="","",YEAR(F5)),N5)</f>
        <v/>
      </c>
      <c r="L5" s="98"/>
      <c r="M5" s="82"/>
      <c r="N5" s="83"/>
      <c r="O5" s="84"/>
      <c r="P5" s="81"/>
      <c r="Q5" s="81"/>
      <c r="R5" s="74" t="str">
        <f t="shared" ref="R5:R68" si="2">IF(P5="","",IF(Q5="",P5,IF(Q5=0,P5,P5&amp;"/"&amp;Q5)))</f>
        <v/>
      </c>
      <c r="S5" s="81"/>
    </row>
    <row r="6" spans="1:19" ht="15" customHeight="1" thickBot="1" x14ac:dyDescent="0.4">
      <c r="A6" s="9" t="str">
        <f>IF(B$1="Select System Name", "",LOOKUP(B$1,'Reference Sheet'!B$3:B$114,'Reference Sheet'!A$3:A$114))</f>
        <v/>
      </c>
      <c r="B6" s="94"/>
      <c r="C6" s="94"/>
      <c r="D6" s="100"/>
      <c r="E6" s="94"/>
      <c r="F6" s="95"/>
      <c r="G6" s="94"/>
      <c r="H6" s="94"/>
      <c r="I6" s="99"/>
      <c r="J6" s="106" t="str">
        <f t="shared" ca="1" si="0"/>
        <v/>
      </c>
      <c r="K6" s="106" t="str">
        <f t="shared" si="1"/>
        <v/>
      </c>
      <c r="L6" s="98"/>
      <c r="M6" s="82"/>
      <c r="N6" s="83"/>
      <c r="O6" s="84"/>
      <c r="P6" s="81"/>
      <c r="Q6" s="81"/>
      <c r="R6" s="74" t="str">
        <f t="shared" si="2"/>
        <v/>
      </c>
      <c r="S6" s="81"/>
    </row>
    <row r="7" spans="1:19" ht="15" customHeight="1" thickBot="1" x14ac:dyDescent="0.4">
      <c r="A7" s="9" t="str">
        <f>IF(B$1="Select System Name", "",LOOKUP(B$1,'Reference Sheet'!B$3:B$114,'Reference Sheet'!A$3:A$114))</f>
        <v/>
      </c>
      <c r="B7" s="94"/>
      <c r="C7" s="94"/>
      <c r="D7" s="100"/>
      <c r="E7" s="94"/>
      <c r="F7" s="95"/>
      <c r="G7" s="94"/>
      <c r="H7" s="94"/>
      <c r="I7" s="99"/>
      <c r="J7" s="106" t="str">
        <f t="shared" ca="1" si="0"/>
        <v/>
      </c>
      <c r="K7" s="106" t="str">
        <f t="shared" si="1"/>
        <v/>
      </c>
      <c r="L7" s="98"/>
      <c r="M7" s="82"/>
      <c r="N7" s="83"/>
      <c r="O7" s="84"/>
      <c r="P7" s="81"/>
      <c r="Q7" s="81"/>
      <c r="R7" s="74" t="str">
        <f t="shared" si="2"/>
        <v/>
      </c>
      <c r="S7" s="81"/>
    </row>
    <row r="8" spans="1:19" ht="15" customHeight="1" thickBot="1" x14ac:dyDescent="0.4">
      <c r="A8" s="9" t="str">
        <f>IF(B$1="Select System Name", "",LOOKUP(B$1,'Reference Sheet'!B$3:B$114,'Reference Sheet'!A$3:A$114))</f>
        <v/>
      </c>
      <c r="B8" s="94"/>
      <c r="C8" s="94"/>
      <c r="D8" s="100"/>
      <c r="E8" s="94"/>
      <c r="F8" s="95"/>
      <c r="G8" s="94"/>
      <c r="H8" s="94"/>
      <c r="I8" s="99"/>
      <c r="J8" s="106" t="str">
        <f t="shared" ca="1" si="0"/>
        <v/>
      </c>
      <c r="K8" s="106" t="str">
        <f t="shared" si="1"/>
        <v/>
      </c>
      <c r="L8" s="98"/>
      <c r="M8" s="82"/>
      <c r="N8" s="83"/>
      <c r="O8" s="84"/>
      <c r="P8" s="81"/>
      <c r="Q8" s="81"/>
      <c r="R8" s="74" t="str">
        <f t="shared" si="2"/>
        <v/>
      </c>
      <c r="S8" s="81"/>
    </row>
    <row r="9" spans="1:19" ht="15" customHeight="1" thickBot="1" x14ac:dyDescent="0.4">
      <c r="A9" s="9" t="str">
        <f>IF(B$1="Select System Name", "",LOOKUP(B$1,'Reference Sheet'!B$3:B$114,'Reference Sheet'!A$3:A$114))</f>
        <v/>
      </c>
      <c r="B9" s="94"/>
      <c r="C9" s="94"/>
      <c r="D9" s="100"/>
      <c r="E9" s="94"/>
      <c r="F9" s="95"/>
      <c r="G9" s="94"/>
      <c r="H9" s="94"/>
      <c r="I9" s="99"/>
      <c r="J9" s="106" t="str">
        <f t="shared" ca="1" si="0"/>
        <v/>
      </c>
      <c r="K9" s="106" t="str">
        <f t="shared" si="1"/>
        <v/>
      </c>
      <c r="L9" s="98"/>
      <c r="M9" s="82"/>
      <c r="N9" s="83"/>
      <c r="O9" s="84"/>
      <c r="P9" s="81"/>
      <c r="Q9" s="81"/>
      <c r="R9" s="74" t="str">
        <f t="shared" si="2"/>
        <v/>
      </c>
      <c r="S9" s="81"/>
    </row>
    <row r="10" spans="1:19" ht="15" customHeight="1" thickBot="1" x14ac:dyDescent="0.4">
      <c r="A10" s="9" t="str">
        <f>IF(B$1="Select System Name", "",LOOKUP(B$1,'Reference Sheet'!B$3:B$114,'Reference Sheet'!A$3:A$114))</f>
        <v/>
      </c>
      <c r="B10" s="94"/>
      <c r="C10" s="94"/>
      <c r="D10" s="100"/>
      <c r="E10" s="94"/>
      <c r="F10" s="95"/>
      <c r="G10" s="94"/>
      <c r="H10" s="94"/>
      <c r="I10" s="99"/>
      <c r="J10" s="106" t="str">
        <f t="shared" ca="1" si="0"/>
        <v/>
      </c>
      <c r="K10" s="106" t="str">
        <f t="shared" si="1"/>
        <v/>
      </c>
      <c r="L10" s="98"/>
      <c r="M10" s="82"/>
      <c r="N10" s="83"/>
      <c r="O10" s="84"/>
      <c r="P10" s="81"/>
      <c r="Q10" s="81"/>
      <c r="R10" s="74" t="str">
        <f t="shared" si="2"/>
        <v/>
      </c>
      <c r="S10" s="81"/>
    </row>
    <row r="11" spans="1:19" ht="15" customHeight="1" thickBot="1" x14ac:dyDescent="0.4">
      <c r="A11" s="9" t="str">
        <f>IF(B$1="Select System Name", "",LOOKUP(B$1,'Reference Sheet'!B$3:B$114,'Reference Sheet'!A$3:A$114))</f>
        <v/>
      </c>
      <c r="B11" s="94"/>
      <c r="C11" s="94"/>
      <c r="D11" s="100"/>
      <c r="E11" s="94"/>
      <c r="F11" s="95"/>
      <c r="G11" s="94"/>
      <c r="H11" s="94"/>
      <c r="I11" s="99"/>
      <c r="J11" s="106" t="str">
        <f t="shared" ca="1" si="0"/>
        <v/>
      </c>
      <c r="K11" s="106" t="str">
        <f t="shared" si="1"/>
        <v/>
      </c>
      <c r="L11" s="98"/>
      <c r="M11" s="82"/>
      <c r="N11" s="83"/>
      <c r="O11" s="84"/>
      <c r="P11" s="81"/>
      <c r="Q11" s="81"/>
      <c r="R11" s="74" t="str">
        <f t="shared" si="2"/>
        <v/>
      </c>
      <c r="S11" s="81"/>
    </row>
    <row r="12" spans="1:19" ht="15" customHeight="1" thickBot="1" x14ac:dyDescent="0.4">
      <c r="A12" s="9" t="str">
        <f>IF(B$1="Select System Name", "",LOOKUP(B$1,'Reference Sheet'!B$3:B$114,'Reference Sheet'!A$3:A$114))</f>
        <v/>
      </c>
      <c r="B12" s="94"/>
      <c r="C12" s="94"/>
      <c r="D12" s="100"/>
      <c r="E12" s="94"/>
      <c r="F12" s="95"/>
      <c r="G12" s="94"/>
      <c r="H12" s="94"/>
      <c r="I12" s="99"/>
      <c r="J12" s="106" t="str">
        <f t="shared" ca="1" si="0"/>
        <v/>
      </c>
      <c r="K12" s="106" t="str">
        <f t="shared" si="1"/>
        <v/>
      </c>
      <c r="L12" s="98"/>
      <c r="M12" s="82"/>
      <c r="N12" s="83"/>
      <c r="O12" s="84"/>
      <c r="P12" s="81"/>
      <c r="Q12" s="81"/>
      <c r="R12" s="74" t="str">
        <f t="shared" si="2"/>
        <v/>
      </c>
      <c r="S12" s="81"/>
    </row>
    <row r="13" spans="1:19" ht="15" customHeight="1" thickBot="1" x14ac:dyDescent="0.4">
      <c r="A13" s="9" t="str">
        <f>IF(B$1="Select System Name", "",LOOKUP(B$1,'Reference Sheet'!B$3:B$114,'Reference Sheet'!A$3:A$114))</f>
        <v/>
      </c>
      <c r="B13" s="94"/>
      <c r="C13" s="94"/>
      <c r="D13" s="100"/>
      <c r="E13" s="94"/>
      <c r="F13" s="95"/>
      <c r="G13" s="94"/>
      <c r="H13" s="94"/>
      <c r="I13" s="99"/>
      <c r="J13" s="106" t="str">
        <f t="shared" ca="1" si="0"/>
        <v/>
      </c>
      <c r="K13" s="106" t="str">
        <f t="shared" si="1"/>
        <v/>
      </c>
      <c r="L13" s="98"/>
      <c r="M13" s="82"/>
      <c r="N13" s="83"/>
      <c r="O13" s="84"/>
      <c r="P13" s="81"/>
      <c r="Q13" s="81"/>
      <c r="R13" s="74" t="str">
        <f t="shared" si="2"/>
        <v/>
      </c>
      <c r="S13" s="81"/>
    </row>
    <row r="14" spans="1:19" ht="15" customHeight="1" thickBot="1" x14ac:dyDescent="0.4">
      <c r="A14" s="9" t="str">
        <f>IF(B$1="Select System Name", "",LOOKUP(B$1,'Reference Sheet'!B$3:B$114,'Reference Sheet'!A$3:A$114))</f>
        <v/>
      </c>
      <c r="B14" s="94"/>
      <c r="C14" s="94"/>
      <c r="D14" s="100"/>
      <c r="E14" s="94"/>
      <c r="F14" s="95"/>
      <c r="G14" s="94"/>
      <c r="H14" s="94"/>
      <c r="I14" s="99"/>
      <c r="J14" s="106" t="str">
        <f t="shared" ca="1" si="0"/>
        <v/>
      </c>
      <c r="K14" s="106" t="str">
        <f t="shared" si="1"/>
        <v/>
      </c>
      <c r="L14" s="98"/>
      <c r="M14" s="82"/>
      <c r="N14" s="83"/>
      <c r="O14" s="84"/>
      <c r="P14" s="81"/>
      <c r="Q14" s="81"/>
      <c r="R14" s="74" t="str">
        <f t="shared" si="2"/>
        <v/>
      </c>
      <c r="S14" s="81"/>
    </row>
    <row r="15" spans="1:19" ht="15" customHeight="1" thickBot="1" x14ac:dyDescent="0.4">
      <c r="A15" s="9" t="str">
        <f>IF(B$1="Select System Name", "",LOOKUP(B$1,'Reference Sheet'!B$3:B$114,'Reference Sheet'!A$3:A$114))</f>
        <v/>
      </c>
      <c r="B15" s="94"/>
      <c r="C15" s="94"/>
      <c r="D15" s="100"/>
      <c r="E15" s="94"/>
      <c r="F15" s="95"/>
      <c r="G15" s="94"/>
      <c r="H15" s="94"/>
      <c r="I15" s="99"/>
      <c r="J15" s="106" t="str">
        <f t="shared" ca="1" si="0"/>
        <v/>
      </c>
      <c r="K15" s="106" t="str">
        <f t="shared" si="1"/>
        <v/>
      </c>
      <c r="L15" s="98"/>
      <c r="M15" s="82"/>
      <c r="N15" s="83"/>
      <c r="O15" s="84"/>
      <c r="P15" s="81"/>
      <c r="Q15" s="81"/>
      <c r="R15" s="74" t="str">
        <f t="shared" si="2"/>
        <v/>
      </c>
      <c r="S15" s="81"/>
    </row>
    <row r="16" spans="1:19" ht="15" customHeight="1" thickBot="1" x14ac:dyDescent="0.4">
      <c r="A16" s="9" t="str">
        <f>IF(B$1="Select System Name", "",LOOKUP(B$1,'Reference Sheet'!B$3:B$114,'Reference Sheet'!A$3:A$114))</f>
        <v/>
      </c>
      <c r="B16" s="94"/>
      <c r="C16" s="94"/>
      <c r="D16" s="100"/>
      <c r="E16" s="94"/>
      <c r="F16" s="95"/>
      <c r="G16" s="94"/>
      <c r="H16" s="94"/>
      <c r="I16" s="99"/>
      <c r="J16" s="106" t="str">
        <f t="shared" ca="1" si="0"/>
        <v/>
      </c>
      <c r="K16" s="106" t="str">
        <f t="shared" si="1"/>
        <v/>
      </c>
      <c r="L16" s="98"/>
      <c r="M16" s="82"/>
      <c r="N16" s="83"/>
      <c r="O16" s="84"/>
      <c r="P16" s="81"/>
      <c r="Q16" s="81"/>
      <c r="R16" s="74" t="str">
        <f t="shared" si="2"/>
        <v/>
      </c>
      <c r="S16" s="81"/>
    </row>
    <row r="17" spans="1:19" ht="15" customHeight="1" thickBot="1" x14ac:dyDescent="0.4">
      <c r="A17" s="9" t="str">
        <f>IF(B$1="Select System Name", "",LOOKUP(B$1,'Reference Sheet'!B$3:B$114,'Reference Sheet'!A$3:A$114))</f>
        <v/>
      </c>
      <c r="B17" s="94"/>
      <c r="C17" s="94"/>
      <c r="D17" s="100"/>
      <c r="E17" s="94"/>
      <c r="F17" s="95"/>
      <c r="G17" s="94"/>
      <c r="H17" s="94"/>
      <c r="I17" s="99"/>
      <c r="J17" s="106" t="str">
        <f t="shared" ca="1" si="0"/>
        <v/>
      </c>
      <c r="K17" s="106" t="str">
        <f t="shared" si="1"/>
        <v/>
      </c>
      <c r="L17" s="98"/>
      <c r="M17" s="82"/>
      <c r="N17" s="83"/>
      <c r="O17" s="84"/>
      <c r="P17" s="81"/>
      <c r="Q17" s="81"/>
      <c r="R17" s="74" t="str">
        <f t="shared" si="2"/>
        <v/>
      </c>
      <c r="S17" s="81"/>
    </row>
    <row r="18" spans="1:19" ht="15" customHeight="1" thickBot="1" x14ac:dyDescent="0.4">
      <c r="A18" s="9" t="str">
        <f>IF(B$1="Select System Name", "",LOOKUP(B$1,'Reference Sheet'!B$3:B$114,'Reference Sheet'!A$3:A$114))</f>
        <v/>
      </c>
      <c r="B18" s="94"/>
      <c r="C18" s="94"/>
      <c r="D18" s="100"/>
      <c r="E18" s="94"/>
      <c r="F18" s="95"/>
      <c r="G18" s="94"/>
      <c r="H18" s="94"/>
      <c r="I18" s="99"/>
      <c r="J18" s="106" t="str">
        <f t="shared" ca="1" si="0"/>
        <v/>
      </c>
      <c r="K18" s="106" t="str">
        <f t="shared" si="1"/>
        <v/>
      </c>
      <c r="L18" s="98"/>
      <c r="M18" s="82"/>
      <c r="N18" s="83"/>
      <c r="O18" s="84"/>
      <c r="P18" s="81"/>
      <c r="Q18" s="81"/>
      <c r="R18" s="74" t="str">
        <f t="shared" si="2"/>
        <v/>
      </c>
      <c r="S18" s="81"/>
    </row>
    <row r="19" spans="1:19" ht="15" customHeight="1" thickBot="1" x14ac:dyDescent="0.4">
      <c r="A19" s="9" t="str">
        <f>IF(B$1="Select System Name", "",LOOKUP(B$1,'Reference Sheet'!B$3:B$114,'Reference Sheet'!A$3:A$114))</f>
        <v/>
      </c>
      <c r="B19" s="94"/>
      <c r="C19" s="94"/>
      <c r="D19" s="100"/>
      <c r="E19" s="94"/>
      <c r="F19" s="95"/>
      <c r="G19" s="94"/>
      <c r="H19" s="94"/>
      <c r="I19" s="99"/>
      <c r="J19" s="106" t="str">
        <f t="shared" ca="1" si="0"/>
        <v/>
      </c>
      <c r="K19" s="106" t="str">
        <f t="shared" si="1"/>
        <v/>
      </c>
      <c r="L19" s="98"/>
      <c r="M19" s="82"/>
      <c r="N19" s="83"/>
      <c r="O19" s="84"/>
      <c r="P19" s="81"/>
      <c r="Q19" s="81"/>
      <c r="R19" s="74" t="str">
        <f t="shared" si="2"/>
        <v/>
      </c>
      <c r="S19" s="81"/>
    </row>
    <row r="20" spans="1:19" ht="15" customHeight="1" thickBot="1" x14ac:dyDescent="0.4">
      <c r="A20" s="9" t="str">
        <f>IF(B$1="Select System Name", "",LOOKUP(B$1,'Reference Sheet'!B$3:B$114,'Reference Sheet'!A$3:A$114))</f>
        <v/>
      </c>
      <c r="B20" s="94"/>
      <c r="C20" s="94"/>
      <c r="D20" s="100"/>
      <c r="E20" s="94"/>
      <c r="F20" s="95"/>
      <c r="G20" s="94"/>
      <c r="H20" s="94"/>
      <c r="I20" s="99"/>
      <c r="J20" s="106" t="str">
        <f t="shared" ca="1" si="0"/>
        <v/>
      </c>
      <c r="K20" s="106" t="str">
        <f t="shared" si="1"/>
        <v/>
      </c>
      <c r="L20" s="98"/>
      <c r="M20" s="82"/>
      <c r="N20" s="83"/>
      <c r="O20" s="84"/>
      <c r="P20" s="81"/>
      <c r="Q20" s="81"/>
      <c r="R20" s="74" t="str">
        <f t="shared" si="2"/>
        <v/>
      </c>
      <c r="S20" s="81"/>
    </row>
    <row r="21" spans="1:19" ht="15" customHeight="1" thickBot="1" x14ac:dyDescent="0.4">
      <c r="A21" s="9" t="str">
        <f>IF(B$1="Select System Name", "",LOOKUP(B$1,'Reference Sheet'!B$3:B$114,'Reference Sheet'!A$3:A$114))</f>
        <v/>
      </c>
      <c r="B21" s="94"/>
      <c r="C21" s="94"/>
      <c r="D21" s="100"/>
      <c r="E21" s="94"/>
      <c r="F21" s="95"/>
      <c r="G21" s="94"/>
      <c r="H21" s="94"/>
      <c r="I21" s="99"/>
      <c r="J21" s="106" t="str">
        <f t="shared" ca="1" si="0"/>
        <v/>
      </c>
      <c r="K21" s="106" t="str">
        <f t="shared" si="1"/>
        <v/>
      </c>
      <c r="L21" s="98"/>
      <c r="M21" s="82"/>
      <c r="N21" s="83"/>
      <c r="O21" s="84"/>
      <c r="P21" s="81"/>
      <c r="Q21" s="81"/>
      <c r="R21" s="74" t="str">
        <f t="shared" si="2"/>
        <v/>
      </c>
      <c r="S21" s="81"/>
    </row>
    <row r="22" spans="1:19" ht="15" customHeight="1" thickBot="1" x14ac:dyDescent="0.4">
      <c r="A22" s="9" t="str">
        <f>IF(B$1="Select System Name", "",LOOKUP(B$1,'Reference Sheet'!B$3:B$114,'Reference Sheet'!A$3:A$114))</f>
        <v/>
      </c>
      <c r="B22" s="94"/>
      <c r="C22" s="94"/>
      <c r="D22" s="100"/>
      <c r="E22" s="94"/>
      <c r="F22" s="95"/>
      <c r="G22" s="94"/>
      <c r="H22" s="94"/>
      <c r="I22" s="99"/>
      <c r="J22" s="106" t="str">
        <f t="shared" ca="1" si="0"/>
        <v/>
      </c>
      <c r="K22" s="106" t="str">
        <f t="shared" si="1"/>
        <v/>
      </c>
      <c r="L22" s="98"/>
      <c r="M22" s="82"/>
      <c r="N22" s="83"/>
      <c r="O22" s="84"/>
      <c r="P22" s="81"/>
      <c r="Q22" s="81"/>
      <c r="R22" s="74" t="str">
        <f t="shared" si="2"/>
        <v/>
      </c>
      <c r="S22" s="81"/>
    </row>
    <row r="23" spans="1:19" ht="15" customHeight="1" thickBot="1" x14ac:dyDescent="0.4">
      <c r="A23" s="9" t="str">
        <f>IF(B$1="Select System Name", "",LOOKUP(B$1,'Reference Sheet'!B$3:B$114,'Reference Sheet'!A$3:A$114))</f>
        <v/>
      </c>
      <c r="B23" s="94"/>
      <c r="C23" s="94"/>
      <c r="D23" s="100"/>
      <c r="E23" s="94"/>
      <c r="F23" s="95"/>
      <c r="G23" s="94"/>
      <c r="H23" s="94"/>
      <c r="I23" s="99"/>
      <c r="J23" s="106" t="str">
        <f t="shared" ca="1" si="0"/>
        <v/>
      </c>
      <c r="K23" s="106" t="str">
        <f t="shared" si="1"/>
        <v/>
      </c>
      <c r="L23" s="98"/>
      <c r="M23" s="82"/>
      <c r="N23" s="83"/>
      <c r="O23" s="84"/>
      <c r="P23" s="81"/>
      <c r="Q23" s="81"/>
      <c r="R23" s="74" t="str">
        <f t="shared" si="2"/>
        <v/>
      </c>
      <c r="S23" s="81"/>
    </row>
    <row r="24" spans="1:19" ht="15" customHeight="1" thickBot="1" x14ac:dyDescent="0.4">
      <c r="A24" s="9" t="str">
        <f>IF(B$1="Select System Name", "",LOOKUP(B$1,'Reference Sheet'!B$3:B$114,'Reference Sheet'!A$3:A$114))</f>
        <v/>
      </c>
      <c r="B24" s="94"/>
      <c r="C24" s="94"/>
      <c r="D24" s="100"/>
      <c r="E24" s="94"/>
      <c r="F24" s="95"/>
      <c r="G24" s="94"/>
      <c r="H24" s="94"/>
      <c r="I24" s="99"/>
      <c r="J24" s="106" t="str">
        <f t="shared" ca="1" si="0"/>
        <v/>
      </c>
      <c r="K24" s="106" t="str">
        <f t="shared" si="1"/>
        <v/>
      </c>
      <c r="L24" s="98"/>
      <c r="M24" s="82"/>
      <c r="N24" s="83"/>
      <c r="O24" s="84"/>
      <c r="P24" s="81"/>
      <c r="Q24" s="81"/>
      <c r="R24" s="74" t="str">
        <f t="shared" si="2"/>
        <v/>
      </c>
      <c r="S24" s="81"/>
    </row>
    <row r="25" spans="1:19" ht="15" customHeight="1" thickBot="1" x14ac:dyDescent="0.4">
      <c r="A25" s="9" t="str">
        <f>IF(B$1="Select System Name", "",LOOKUP(B$1,'Reference Sheet'!B$3:B$114,'Reference Sheet'!A$3:A$114))</f>
        <v/>
      </c>
      <c r="B25" s="94"/>
      <c r="C25" s="94"/>
      <c r="D25" s="100"/>
      <c r="E25" s="94"/>
      <c r="F25" s="95"/>
      <c r="G25" s="94"/>
      <c r="H25" s="94"/>
      <c r="I25" s="99"/>
      <c r="J25" s="106" t="str">
        <f t="shared" ca="1" si="0"/>
        <v/>
      </c>
      <c r="K25" s="106" t="str">
        <f t="shared" si="1"/>
        <v/>
      </c>
      <c r="L25" s="98"/>
      <c r="M25" s="82"/>
      <c r="N25" s="83"/>
      <c r="O25" s="84"/>
      <c r="P25" s="81"/>
      <c r="Q25" s="81"/>
      <c r="R25" s="74" t="str">
        <f t="shared" si="2"/>
        <v/>
      </c>
      <c r="S25" s="81"/>
    </row>
    <row r="26" spans="1:19" ht="15" customHeight="1" thickBot="1" x14ac:dyDescent="0.4">
      <c r="A26" s="9" t="str">
        <f>IF(B$1="Select System Name", "",LOOKUP(B$1,'Reference Sheet'!B$3:B$114,'Reference Sheet'!A$3:A$114))</f>
        <v/>
      </c>
      <c r="B26" s="94"/>
      <c r="C26" s="94"/>
      <c r="D26" s="100"/>
      <c r="E26" s="94"/>
      <c r="F26" s="95"/>
      <c r="G26" s="94"/>
      <c r="H26" s="94"/>
      <c r="I26" s="99"/>
      <c r="J26" s="106" t="str">
        <f t="shared" ca="1" si="0"/>
        <v/>
      </c>
      <c r="K26" s="106" t="str">
        <f t="shared" si="1"/>
        <v/>
      </c>
      <c r="L26" s="98"/>
      <c r="M26" s="82"/>
      <c r="N26" s="83"/>
      <c r="O26" s="84"/>
      <c r="P26" s="81"/>
      <c r="Q26" s="81"/>
      <c r="R26" s="74" t="str">
        <f t="shared" si="2"/>
        <v/>
      </c>
      <c r="S26" s="81"/>
    </row>
    <row r="27" spans="1:19" ht="15" customHeight="1" thickBot="1" x14ac:dyDescent="0.4">
      <c r="A27" s="9" t="str">
        <f>IF(B$1="Select System Name", "",LOOKUP(B$1,'Reference Sheet'!B$3:B$114,'Reference Sheet'!A$3:A$114))</f>
        <v/>
      </c>
      <c r="B27" s="94"/>
      <c r="C27" s="94"/>
      <c r="D27" s="100"/>
      <c r="E27" s="94"/>
      <c r="F27" s="95"/>
      <c r="G27" s="94"/>
      <c r="H27" s="94"/>
      <c r="I27" s="99"/>
      <c r="J27" s="106" t="str">
        <f t="shared" ca="1" si="0"/>
        <v/>
      </c>
      <c r="K27" s="106" t="str">
        <f t="shared" si="1"/>
        <v/>
      </c>
      <c r="L27" s="98"/>
      <c r="M27" s="82"/>
      <c r="N27" s="83"/>
      <c r="O27" s="84"/>
      <c r="P27" s="81"/>
      <c r="Q27" s="81"/>
      <c r="R27" s="74" t="str">
        <f t="shared" si="2"/>
        <v/>
      </c>
      <c r="S27" s="81"/>
    </row>
    <row r="28" spans="1:19" ht="15" customHeight="1" thickBot="1" x14ac:dyDescent="0.4">
      <c r="A28" s="9" t="str">
        <f>IF(B$1="Select System Name", "",LOOKUP(B$1,'Reference Sheet'!B$3:B$114,'Reference Sheet'!A$3:A$114))</f>
        <v/>
      </c>
      <c r="B28" s="94"/>
      <c r="C28" s="94"/>
      <c r="D28" s="100"/>
      <c r="E28" s="94"/>
      <c r="F28" s="95"/>
      <c r="G28" s="94"/>
      <c r="H28" s="94"/>
      <c r="I28" s="99"/>
      <c r="J28" s="106" t="str">
        <f t="shared" ca="1" si="0"/>
        <v/>
      </c>
      <c r="K28" s="106" t="str">
        <f t="shared" si="1"/>
        <v/>
      </c>
      <c r="L28" s="98"/>
      <c r="M28" s="82"/>
      <c r="N28" s="83"/>
      <c r="O28" s="84"/>
      <c r="P28" s="81"/>
      <c r="Q28" s="81"/>
      <c r="R28" s="74" t="str">
        <f t="shared" si="2"/>
        <v/>
      </c>
      <c r="S28" s="81"/>
    </row>
    <row r="29" spans="1:19" ht="15" customHeight="1" thickBot="1" x14ac:dyDescent="0.4">
      <c r="A29" s="9" t="str">
        <f>IF(B$1="Select System Name", "",LOOKUP(B$1,'Reference Sheet'!B$3:B$114,'Reference Sheet'!A$3:A$114))</f>
        <v/>
      </c>
      <c r="B29" s="94"/>
      <c r="C29" s="94"/>
      <c r="D29" s="100"/>
      <c r="E29" s="94"/>
      <c r="F29" s="95"/>
      <c r="G29" s="94"/>
      <c r="H29" s="94"/>
      <c r="I29" s="99"/>
      <c r="J29" s="106" t="str">
        <f t="shared" ca="1" si="0"/>
        <v/>
      </c>
      <c r="K29" s="106" t="str">
        <f t="shared" si="1"/>
        <v/>
      </c>
      <c r="L29" s="98"/>
      <c r="M29" s="82"/>
      <c r="N29" s="83"/>
      <c r="O29" s="84"/>
      <c r="P29" s="81"/>
      <c r="Q29" s="81"/>
      <c r="R29" s="74" t="str">
        <f t="shared" si="2"/>
        <v/>
      </c>
      <c r="S29" s="81"/>
    </row>
    <row r="30" spans="1:19" ht="15" customHeight="1" thickBot="1" x14ac:dyDescent="0.4">
      <c r="A30" s="9" t="str">
        <f>IF(B$1="Select System Name", "",LOOKUP(B$1,'Reference Sheet'!B$3:B$114,'Reference Sheet'!A$3:A$114))</f>
        <v/>
      </c>
      <c r="B30" s="94"/>
      <c r="C30" s="94"/>
      <c r="D30" s="100"/>
      <c r="E30" s="94"/>
      <c r="F30" s="95"/>
      <c r="G30" s="94"/>
      <c r="H30" s="94"/>
      <c r="I30" s="99"/>
      <c r="J30" s="106" t="str">
        <f t="shared" ca="1" si="0"/>
        <v/>
      </c>
      <c r="K30" s="106" t="str">
        <f t="shared" si="1"/>
        <v/>
      </c>
      <c r="L30" s="98"/>
      <c r="M30" s="82"/>
      <c r="N30" s="83"/>
      <c r="O30" s="84"/>
      <c r="P30" s="81"/>
      <c r="Q30" s="81"/>
      <c r="R30" s="74" t="str">
        <f t="shared" si="2"/>
        <v/>
      </c>
      <c r="S30" s="81"/>
    </row>
    <row r="31" spans="1:19" ht="15" customHeight="1" thickBot="1" x14ac:dyDescent="0.4">
      <c r="A31" s="9" t="str">
        <f>IF(B$1="Select System Name", "",LOOKUP(B$1,'Reference Sheet'!B$3:B$114,'Reference Sheet'!A$3:A$114))</f>
        <v/>
      </c>
      <c r="B31" s="94"/>
      <c r="C31" s="94"/>
      <c r="D31" s="100"/>
      <c r="E31" s="94"/>
      <c r="F31" s="95"/>
      <c r="G31" s="94"/>
      <c r="H31" s="94"/>
      <c r="I31" s="99"/>
      <c r="J31" s="106" t="str">
        <f t="shared" ca="1" si="0"/>
        <v/>
      </c>
      <c r="K31" s="106" t="str">
        <f t="shared" si="1"/>
        <v/>
      </c>
      <c r="L31" s="98"/>
      <c r="M31" s="82"/>
      <c r="N31" s="83"/>
      <c r="O31" s="84"/>
      <c r="P31" s="81"/>
      <c r="Q31" s="81"/>
      <c r="R31" s="74" t="str">
        <f t="shared" si="2"/>
        <v/>
      </c>
      <c r="S31" s="81"/>
    </row>
    <row r="32" spans="1:19" ht="15" customHeight="1" thickBot="1" x14ac:dyDescent="0.4">
      <c r="A32" s="9" t="str">
        <f>IF(B$1="Select System Name", "",LOOKUP(B$1,'Reference Sheet'!B$3:B$114,'Reference Sheet'!A$3:A$114))</f>
        <v/>
      </c>
      <c r="B32" s="94"/>
      <c r="C32" s="94"/>
      <c r="D32" s="100"/>
      <c r="E32" s="94"/>
      <c r="F32" s="95"/>
      <c r="G32" s="94"/>
      <c r="H32" s="94"/>
      <c r="I32" s="99"/>
      <c r="J32" s="106" t="str">
        <f t="shared" ca="1" si="0"/>
        <v/>
      </c>
      <c r="K32" s="106" t="str">
        <f t="shared" si="1"/>
        <v/>
      </c>
      <c r="L32" s="98"/>
      <c r="M32" s="82"/>
      <c r="N32" s="83"/>
      <c r="O32" s="84"/>
      <c r="P32" s="81"/>
      <c r="Q32" s="81"/>
      <c r="R32" s="74" t="str">
        <f t="shared" si="2"/>
        <v/>
      </c>
      <c r="S32" s="81"/>
    </row>
    <row r="33" spans="1:19" ht="15" customHeight="1" thickBot="1" x14ac:dyDescent="0.4">
      <c r="A33" s="9" t="str">
        <f>IF(B$1="Select System Name", "",LOOKUP(B$1,'Reference Sheet'!B$3:B$114,'Reference Sheet'!A$3:A$114))</f>
        <v/>
      </c>
      <c r="B33" s="94"/>
      <c r="C33" s="94"/>
      <c r="D33" s="100"/>
      <c r="E33" s="94"/>
      <c r="F33" s="95"/>
      <c r="G33" s="94"/>
      <c r="H33" s="94"/>
      <c r="I33" s="99"/>
      <c r="J33" s="106" t="str">
        <f t="shared" ca="1" si="0"/>
        <v/>
      </c>
      <c r="K33" s="106" t="str">
        <f t="shared" si="1"/>
        <v/>
      </c>
      <c r="L33" s="98"/>
      <c r="M33" s="82"/>
      <c r="N33" s="83"/>
      <c r="O33" s="84"/>
      <c r="P33" s="81"/>
      <c r="Q33" s="81"/>
      <c r="R33" s="74" t="str">
        <f t="shared" si="2"/>
        <v/>
      </c>
      <c r="S33" s="81"/>
    </row>
    <row r="34" spans="1:19" ht="15" customHeight="1" thickBot="1" x14ac:dyDescent="0.4">
      <c r="A34" s="9" t="str">
        <f>IF(B$1="Select System Name", "",LOOKUP(B$1,'Reference Sheet'!B$3:B$114,'Reference Sheet'!A$3:A$114))</f>
        <v/>
      </c>
      <c r="B34" s="94"/>
      <c r="C34" s="94"/>
      <c r="D34" s="100"/>
      <c r="E34" s="94"/>
      <c r="F34" s="95"/>
      <c r="G34" s="94"/>
      <c r="H34" s="94"/>
      <c r="I34" s="99"/>
      <c r="J34" s="106" t="str">
        <f t="shared" ca="1" si="0"/>
        <v/>
      </c>
      <c r="K34" s="106" t="str">
        <f t="shared" si="1"/>
        <v/>
      </c>
      <c r="L34" s="98"/>
      <c r="M34" s="82"/>
      <c r="N34" s="83"/>
      <c r="O34" s="84"/>
      <c r="P34" s="81"/>
      <c r="Q34" s="81"/>
      <c r="R34" s="74" t="str">
        <f t="shared" si="2"/>
        <v/>
      </c>
      <c r="S34" s="81"/>
    </row>
    <row r="35" spans="1:19" ht="15" customHeight="1" thickBot="1" x14ac:dyDescent="0.4">
      <c r="A35" s="9" t="str">
        <f>IF(B$1="Select System Name", "",LOOKUP(B$1,'Reference Sheet'!B$3:B$114,'Reference Sheet'!A$3:A$114))</f>
        <v/>
      </c>
      <c r="B35" s="94"/>
      <c r="C35" s="94"/>
      <c r="D35" s="100"/>
      <c r="E35" s="94"/>
      <c r="F35" s="95"/>
      <c r="G35" s="94"/>
      <c r="H35" s="94"/>
      <c r="I35" s="99"/>
      <c r="J35" s="106" t="str">
        <f t="shared" ca="1" si="0"/>
        <v/>
      </c>
      <c r="K35" s="106" t="str">
        <f t="shared" si="1"/>
        <v/>
      </c>
      <c r="L35" s="98"/>
      <c r="M35" s="82"/>
      <c r="N35" s="83"/>
      <c r="O35" s="84"/>
      <c r="P35" s="81"/>
      <c r="Q35" s="81"/>
      <c r="R35" s="74" t="str">
        <f t="shared" si="2"/>
        <v/>
      </c>
      <c r="S35" s="81"/>
    </row>
    <row r="36" spans="1:19" ht="15" customHeight="1" thickBot="1" x14ac:dyDescent="0.4">
      <c r="A36" s="9" t="str">
        <f>IF(B$1="Select System Name", "",LOOKUP(B$1,'Reference Sheet'!B$3:B$114,'Reference Sheet'!A$3:A$114))</f>
        <v/>
      </c>
      <c r="B36" s="94"/>
      <c r="C36" s="94"/>
      <c r="D36" s="100"/>
      <c r="E36" s="94"/>
      <c r="F36" s="95"/>
      <c r="G36" s="94"/>
      <c r="H36" s="94"/>
      <c r="I36" s="99"/>
      <c r="J36" s="106" t="str">
        <f t="shared" ref="J36:J68" ca="1" si="3">IF(F36&lt;&gt; "",DATEDIF(F36,TODAY(),"Y"),"")</f>
        <v/>
      </c>
      <c r="K36" s="106" t="str">
        <f t="shared" si="1"/>
        <v/>
      </c>
      <c r="L36" s="98"/>
      <c r="M36" s="82"/>
      <c r="N36" s="83"/>
      <c r="O36" s="84"/>
      <c r="P36" s="81"/>
      <c r="Q36" s="81"/>
      <c r="R36" s="74" t="str">
        <f t="shared" si="2"/>
        <v/>
      </c>
      <c r="S36" s="81"/>
    </row>
    <row r="37" spans="1:19" ht="15" customHeight="1" thickBot="1" x14ac:dyDescent="0.4">
      <c r="A37" s="9" t="str">
        <f>IF(B$1="Select System Name", "",LOOKUP(B$1,'Reference Sheet'!B$3:B$114,'Reference Sheet'!A$3:A$114))</f>
        <v/>
      </c>
      <c r="B37" s="94"/>
      <c r="C37" s="94"/>
      <c r="D37" s="100"/>
      <c r="E37" s="94"/>
      <c r="F37" s="95"/>
      <c r="G37" s="94"/>
      <c r="H37" s="94"/>
      <c r="I37" s="99"/>
      <c r="J37" s="106" t="str">
        <f t="shared" ca="1" si="3"/>
        <v/>
      </c>
      <c r="K37" s="106" t="str">
        <f t="shared" si="1"/>
        <v/>
      </c>
      <c r="L37" s="98"/>
      <c r="M37" s="82"/>
      <c r="N37" s="83"/>
      <c r="O37" s="84"/>
      <c r="P37" s="81"/>
      <c r="Q37" s="81"/>
      <c r="R37" s="74" t="str">
        <f t="shared" si="2"/>
        <v/>
      </c>
      <c r="S37" s="81"/>
    </row>
    <row r="38" spans="1:19" ht="15" customHeight="1" thickBot="1" x14ac:dyDescent="0.4">
      <c r="A38" s="9" t="str">
        <f>IF(B$1="Select System Name", "",LOOKUP(B$1,'Reference Sheet'!B$3:B$114,'Reference Sheet'!A$3:A$114))</f>
        <v/>
      </c>
      <c r="B38" s="94"/>
      <c r="C38" s="94"/>
      <c r="D38" s="100"/>
      <c r="E38" s="94"/>
      <c r="F38" s="95"/>
      <c r="G38" s="94"/>
      <c r="H38" s="94"/>
      <c r="I38" s="99"/>
      <c r="J38" s="106" t="str">
        <f t="shared" ca="1" si="3"/>
        <v/>
      </c>
      <c r="K38" s="106" t="str">
        <f t="shared" si="1"/>
        <v/>
      </c>
      <c r="L38" s="98"/>
      <c r="M38" s="82"/>
      <c r="N38" s="83"/>
      <c r="O38" s="84"/>
      <c r="P38" s="81"/>
      <c r="Q38" s="81"/>
      <c r="R38" s="74" t="str">
        <f t="shared" si="2"/>
        <v/>
      </c>
      <c r="S38" s="81"/>
    </row>
    <row r="39" spans="1:19" ht="15" customHeight="1" thickBot="1" x14ac:dyDescent="0.4">
      <c r="A39" s="9" t="str">
        <f>IF(B$1="Select System Name", "",LOOKUP(B$1,'Reference Sheet'!B$3:B$114,'Reference Sheet'!A$3:A$114))</f>
        <v/>
      </c>
      <c r="B39" s="94"/>
      <c r="C39" s="94"/>
      <c r="D39" s="100"/>
      <c r="E39" s="94"/>
      <c r="F39" s="95"/>
      <c r="G39" s="94"/>
      <c r="H39" s="94"/>
      <c r="I39" s="99"/>
      <c r="J39" s="106" t="str">
        <f t="shared" ca="1" si="3"/>
        <v/>
      </c>
      <c r="K39" s="106" t="str">
        <f t="shared" si="1"/>
        <v/>
      </c>
      <c r="L39" s="98"/>
      <c r="M39" s="82"/>
      <c r="N39" s="83"/>
      <c r="O39" s="84"/>
      <c r="P39" s="81"/>
      <c r="Q39" s="81"/>
      <c r="R39" s="74" t="str">
        <f t="shared" si="2"/>
        <v/>
      </c>
      <c r="S39" s="81"/>
    </row>
    <row r="40" spans="1:19" ht="15" customHeight="1" thickBot="1" x14ac:dyDescent="0.4">
      <c r="A40" s="9" t="str">
        <f>IF(B$1="Select System Name", "",LOOKUP(B$1,'Reference Sheet'!B$3:B$114,'Reference Sheet'!A$3:A$114))</f>
        <v/>
      </c>
      <c r="B40" s="94"/>
      <c r="C40" s="94"/>
      <c r="D40" s="100"/>
      <c r="E40" s="94"/>
      <c r="F40" s="95"/>
      <c r="G40" s="94"/>
      <c r="H40" s="94"/>
      <c r="I40" s="99"/>
      <c r="J40" s="106" t="str">
        <f t="shared" ca="1" si="3"/>
        <v/>
      </c>
      <c r="K40" s="106" t="str">
        <f t="shared" si="1"/>
        <v/>
      </c>
      <c r="L40" s="98"/>
      <c r="M40" s="82"/>
      <c r="N40" s="83"/>
      <c r="O40" s="84"/>
      <c r="P40" s="81"/>
      <c r="Q40" s="81"/>
      <c r="R40" s="74" t="str">
        <f t="shared" si="2"/>
        <v/>
      </c>
      <c r="S40" s="81"/>
    </row>
    <row r="41" spans="1:19" ht="15" customHeight="1" thickBot="1" x14ac:dyDescent="0.4">
      <c r="A41" s="9" t="str">
        <f>IF(B$1="Select System Name", "",LOOKUP(B$1,'Reference Sheet'!B$3:B$114,'Reference Sheet'!A$3:A$114))</f>
        <v/>
      </c>
      <c r="B41" s="94"/>
      <c r="C41" s="94"/>
      <c r="D41" s="100"/>
      <c r="E41" s="94"/>
      <c r="F41" s="95"/>
      <c r="G41" s="94"/>
      <c r="H41" s="94"/>
      <c r="I41" s="99"/>
      <c r="J41" s="106" t="str">
        <f t="shared" ca="1" si="3"/>
        <v/>
      </c>
      <c r="K41" s="106" t="str">
        <f t="shared" si="1"/>
        <v/>
      </c>
      <c r="L41" s="98"/>
      <c r="M41" s="82"/>
      <c r="N41" s="83"/>
      <c r="O41" s="84"/>
      <c r="P41" s="81"/>
      <c r="Q41" s="81"/>
      <c r="R41" s="74" t="str">
        <f t="shared" si="2"/>
        <v/>
      </c>
      <c r="S41" s="81"/>
    </row>
    <row r="42" spans="1:19" ht="15" customHeight="1" thickBot="1" x14ac:dyDescent="0.4">
      <c r="A42" s="9" t="str">
        <f>IF(B$1="Select System Name", "",LOOKUP(B$1,'Reference Sheet'!B$3:B$114,'Reference Sheet'!A$3:A$114))</f>
        <v/>
      </c>
      <c r="B42" s="94"/>
      <c r="C42" s="94"/>
      <c r="D42" s="100"/>
      <c r="E42" s="94"/>
      <c r="F42" s="95"/>
      <c r="G42" s="94"/>
      <c r="H42" s="94"/>
      <c r="I42" s="99"/>
      <c r="J42" s="106" t="str">
        <f t="shared" ca="1" si="3"/>
        <v/>
      </c>
      <c r="K42" s="106" t="str">
        <f t="shared" si="1"/>
        <v/>
      </c>
      <c r="L42" s="98"/>
      <c r="M42" s="82"/>
      <c r="N42" s="83"/>
      <c r="O42" s="84"/>
      <c r="P42" s="81"/>
      <c r="Q42" s="81"/>
      <c r="R42" s="74" t="str">
        <f t="shared" si="2"/>
        <v/>
      </c>
      <c r="S42" s="81"/>
    </row>
    <row r="43" spans="1:19" ht="15" customHeight="1" thickBot="1" x14ac:dyDescent="0.4">
      <c r="A43" s="9" t="str">
        <f>IF(B$1="Select System Name", "",LOOKUP(B$1,'Reference Sheet'!B$3:B$114,'Reference Sheet'!A$3:A$114))</f>
        <v/>
      </c>
      <c r="B43" s="94"/>
      <c r="C43" s="94"/>
      <c r="D43" s="100"/>
      <c r="E43" s="94"/>
      <c r="F43" s="95"/>
      <c r="G43" s="94"/>
      <c r="H43" s="94"/>
      <c r="I43" s="99"/>
      <c r="J43" s="106" t="str">
        <f t="shared" ca="1" si="3"/>
        <v/>
      </c>
      <c r="K43" s="106" t="str">
        <f t="shared" si="1"/>
        <v/>
      </c>
      <c r="L43" s="98"/>
      <c r="M43" s="82"/>
      <c r="N43" s="83"/>
      <c r="O43" s="84"/>
      <c r="P43" s="81"/>
      <c r="Q43" s="81"/>
      <c r="R43" s="74" t="str">
        <f t="shared" si="2"/>
        <v/>
      </c>
      <c r="S43" s="81"/>
    </row>
    <row r="44" spans="1:19" ht="15" customHeight="1" thickBot="1" x14ac:dyDescent="0.4">
      <c r="A44" s="9" t="str">
        <f>IF(B$1="Select System Name", "",LOOKUP(B$1,'Reference Sheet'!B$3:B$114,'Reference Sheet'!A$3:A$114))</f>
        <v/>
      </c>
      <c r="B44" s="94"/>
      <c r="C44" s="94"/>
      <c r="D44" s="100"/>
      <c r="E44" s="94"/>
      <c r="F44" s="95"/>
      <c r="G44" s="94"/>
      <c r="H44" s="94"/>
      <c r="I44" s="99"/>
      <c r="J44" s="106" t="str">
        <f t="shared" ca="1" si="3"/>
        <v/>
      </c>
      <c r="K44" s="106" t="str">
        <f t="shared" si="1"/>
        <v/>
      </c>
      <c r="L44" s="98"/>
      <c r="M44" s="82"/>
      <c r="N44" s="83"/>
      <c r="O44" s="84"/>
      <c r="P44" s="81"/>
      <c r="Q44" s="81"/>
      <c r="R44" s="74" t="str">
        <f t="shared" si="2"/>
        <v/>
      </c>
      <c r="S44" s="81"/>
    </row>
    <row r="45" spans="1:19" ht="15" customHeight="1" thickBot="1" x14ac:dyDescent="0.4">
      <c r="A45" s="9" t="str">
        <f>IF(B$1="Select System Name", "",LOOKUP(B$1,'Reference Sheet'!B$3:B$114,'Reference Sheet'!A$3:A$114))</f>
        <v/>
      </c>
      <c r="B45" s="94"/>
      <c r="C45" s="94"/>
      <c r="D45" s="100"/>
      <c r="E45" s="94"/>
      <c r="F45" s="95"/>
      <c r="G45" s="94"/>
      <c r="H45" s="94"/>
      <c r="I45" s="99"/>
      <c r="J45" s="106" t="str">
        <f t="shared" ca="1" si="3"/>
        <v/>
      </c>
      <c r="K45" s="106" t="str">
        <f t="shared" si="1"/>
        <v/>
      </c>
      <c r="L45" s="98"/>
      <c r="M45" s="82"/>
      <c r="N45" s="83"/>
      <c r="O45" s="84"/>
      <c r="P45" s="81"/>
      <c r="Q45" s="81"/>
      <c r="R45" s="74" t="str">
        <f t="shared" si="2"/>
        <v/>
      </c>
      <c r="S45" s="81"/>
    </row>
    <row r="46" spans="1:19" ht="15" customHeight="1" thickBot="1" x14ac:dyDescent="0.4">
      <c r="A46" s="9" t="str">
        <f>IF(B$1="Select System Name", "",LOOKUP(B$1,'Reference Sheet'!B$3:B$114,'Reference Sheet'!A$3:A$114))</f>
        <v/>
      </c>
      <c r="B46" s="94"/>
      <c r="C46" s="94"/>
      <c r="D46" s="100"/>
      <c r="E46" s="94"/>
      <c r="F46" s="95"/>
      <c r="G46" s="94"/>
      <c r="H46" s="94"/>
      <c r="I46" s="99"/>
      <c r="J46" s="106" t="str">
        <f t="shared" ca="1" si="3"/>
        <v/>
      </c>
      <c r="K46" s="106" t="str">
        <f t="shared" si="1"/>
        <v/>
      </c>
      <c r="L46" s="98"/>
      <c r="M46" s="82"/>
      <c r="N46" s="83"/>
      <c r="O46" s="84"/>
      <c r="P46" s="81"/>
      <c r="Q46" s="81"/>
      <c r="R46" s="74" t="str">
        <f t="shared" si="2"/>
        <v/>
      </c>
      <c r="S46" s="81"/>
    </row>
    <row r="47" spans="1:19" ht="15" customHeight="1" thickBot="1" x14ac:dyDescent="0.4">
      <c r="A47" s="9" t="str">
        <f>IF(B$1="Select System Name", "",LOOKUP(B$1,'Reference Sheet'!B$3:B$114,'Reference Sheet'!A$3:A$114))</f>
        <v/>
      </c>
      <c r="B47" s="94"/>
      <c r="C47" s="94"/>
      <c r="D47" s="100"/>
      <c r="E47" s="94"/>
      <c r="F47" s="95"/>
      <c r="G47" s="94"/>
      <c r="H47" s="94"/>
      <c r="I47" s="99"/>
      <c r="J47" s="106" t="str">
        <f t="shared" ca="1" si="3"/>
        <v/>
      </c>
      <c r="K47" s="106" t="str">
        <f t="shared" si="1"/>
        <v/>
      </c>
      <c r="L47" s="98"/>
      <c r="M47" s="82"/>
      <c r="N47" s="83"/>
      <c r="O47" s="84"/>
      <c r="P47" s="81"/>
      <c r="Q47" s="81"/>
      <c r="R47" s="74" t="str">
        <f t="shared" si="2"/>
        <v/>
      </c>
      <c r="S47" s="81"/>
    </row>
    <row r="48" spans="1:19" ht="15" customHeight="1" thickBot="1" x14ac:dyDescent="0.4">
      <c r="A48" s="9" t="str">
        <f>IF(B$1="Select System Name", "",LOOKUP(B$1,'Reference Sheet'!B$3:B$114,'Reference Sheet'!A$3:A$114))</f>
        <v/>
      </c>
      <c r="B48" s="94"/>
      <c r="C48" s="94"/>
      <c r="D48" s="100"/>
      <c r="E48" s="94"/>
      <c r="F48" s="95"/>
      <c r="G48" s="94"/>
      <c r="H48" s="94"/>
      <c r="I48" s="99"/>
      <c r="J48" s="106" t="str">
        <f t="shared" ca="1" si="3"/>
        <v/>
      </c>
      <c r="K48" s="106" t="str">
        <f t="shared" si="1"/>
        <v/>
      </c>
      <c r="L48" s="98"/>
      <c r="M48" s="82"/>
      <c r="N48" s="83"/>
      <c r="O48" s="84"/>
      <c r="P48" s="81"/>
      <c r="Q48" s="81"/>
      <c r="R48" s="74" t="str">
        <f t="shared" si="2"/>
        <v/>
      </c>
      <c r="S48" s="81"/>
    </row>
    <row r="49" spans="1:19" ht="15" customHeight="1" thickBot="1" x14ac:dyDescent="0.4">
      <c r="A49" s="9" t="str">
        <f>IF(B$1="Select System Name", "",LOOKUP(B$1,'Reference Sheet'!B$3:B$114,'Reference Sheet'!A$3:A$114))</f>
        <v/>
      </c>
      <c r="B49" s="94"/>
      <c r="C49" s="94"/>
      <c r="D49" s="100"/>
      <c r="E49" s="94"/>
      <c r="F49" s="95"/>
      <c r="G49" s="94"/>
      <c r="H49" s="94"/>
      <c r="I49" s="99"/>
      <c r="J49" s="106" t="str">
        <f t="shared" ca="1" si="3"/>
        <v/>
      </c>
      <c r="K49" s="106" t="str">
        <f t="shared" si="1"/>
        <v/>
      </c>
      <c r="L49" s="98"/>
      <c r="M49" s="82"/>
      <c r="N49" s="83"/>
      <c r="O49" s="84"/>
      <c r="P49" s="81"/>
      <c r="Q49" s="81"/>
      <c r="R49" s="74" t="str">
        <f t="shared" si="2"/>
        <v/>
      </c>
      <c r="S49" s="81"/>
    </row>
    <row r="50" spans="1:19" ht="15" customHeight="1" thickBot="1" x14ac:dyDescent="0.4">
      <c r="A50" s="9" t="str">
        <f>IF(B$1="Select System Name", "",LOOKUP(B$1,'Reference Sheet'!B$3:B$114,'Reference Sheet'!A$3:A$114))</f>
        <v/>
      </c>
      <c r="B50" s="94"/>
      <c r="C50" s="94"/>
      <c r="D50" s="100"/>
      <c r="E50" s="94"/>
      <c r="F50" s="95"/>
      <c r="G50" s="94"/>
      <c r="H50" s="94"/>
      <c r="I50" s="99"/>
      <c r="J50" s="106" t="str">
        <f t="shared" ca="1" si="3"/>
        <v/>
      </c>
      <c r="K50" s="106" t="str">
        <f t="shared" si="1"/>
        <v/>
      </c>
      <c r="L50" s="98"/>
      <c r="M50" s="82"/>
      <c r="N50" s="83"/>
      <c r="O50" s="84"/>
      <c r="P50" s="81"/>
      <c r="Q50" s="81"/>
      <c r="R50" s="74" t="str">
        <f t="shared" si="2"/>
        <v/>
      </c>
      <c r="S50" s="81"/>
    </row>
    <row r="51" spans="1:19" ht="15" customHeight="1" thickBot="1" x14ac:dyDescent="0.4">
      <c r="A51" s="9" t="str">
        <f>IF(B$1="Select System Name", "",LOOKUP(B$1,'Reference Sheet'!B$3:B$114,'Reference Sheet'!A$3:A$114))</f>
        <v/>
      </c>
      <c r="B51" s="94"/>
      <c r="C51" s="94"/>
      <c r="D51" s="100"/>
      <c r="E51" s="94"/>
      <c r="F51" s="95"/>
      <c r="G51" s="94"/>
      <c r="H51" s="94"/>
      <c r="I51" s="99"/>
      <c r="J51" s="106" t="str">
        <f t="shared" ca="1" si="3"/>
        <v/>
      </c>
      <c r="K51" s="106" t="str">
        <f t="shared" si="1"/>
        <v/>
      </c>
      <c r="L51" s="98"/>
      <c r="M51" s="82"/>
      <c r="N51" s="83"/>
      <c r="O51" s="84"/>
      <c r="P51" s="81"/>
      <c r="Q51" s="81"/>
      <c r="R51" s="74" t="str">
        <f t="shared" si="2"/>
        <v/>
      </c>
      <c r="S51" s="81"/>
    </row>
    <row r="52" spans="1:19" ht="15" customHeight="1" thickBot="1" x14ac:dyDescent="0.4">
      <c r="A52" s="9" t="str">
        <f>IF(B$1="Select System Name", "",LOOKUP(B$1,'Reference Sheet'!B$3:B$114,'Reference Sheet'!A$3:A$114))</f>
        <v/>
      </c>
      <c r="B52" s="94"/>
      <c r="C52" s="94"/>
      <c r="D52" s="100"/>
      <c r="E52" s="94"/>
      <c r="F52" s="95"/>
      <c r="G52" s="94"/>
      <c r="H52" s="94"/>
      <c r="I52" s="99"/>
      <c r="J52" s="106" t="str">
        <f t="shared" ca="1" si="3"/>
        <v/>
      </c>
      <c r="K52" s="106" t="str">
        <f t="shared" si="1"/>
        <v/>
      </c>
      <c r="L52" s="98"/>
      <c r="M52" s="82"/>
      <c r="N52" s="83"/>
      <c r="O52" s="84"/>
      <c r="P52" s="81"/>
      <c r="Q52" s="81"/>
      <c r="R52" s="74" t="str">
        <f t="shared" si="2"/>
        <v/>
      </c>
      <c r="S52" s="81"/>
    </row>
    <row r="53" spans="1:19" ht="15" customHeight="1" thickBot="1" x14ac:dyDescent="0.4">
      <c r="A53" s="9" t="str">
        <f>IF(B$1="Select System Name", "",LOOKUP(B$1,'Reference Sheet'!B$3:B$114,'Reference Sheet'!A$3:A$114))</f>
        <v/>
      </c>
      <c r="B53" s="94"/>
      <c r="C53" s="94"/>
      <c r="D53" s="100"/>
      <c r="E53" s="94"/>
      <c r="F53" s="95"/>
      <c r="G53" s="94"/>
      <c r="H53" s="94"/>
      <c r="I53" s="99"/>
      <c r="J53" s="106" t="str">
        <f t="shared" ca="1" si="3"/>
        <v/>
      </c>
      <c r="K53" s="106" t="str">
        <f t="shared" si="1"/>
        <v/>
      </c>
      <c r="L53" s="98"/>
      <c r="M53" s="82"/>
      <c r="N53" s="83"/>
      <c r="O53" s="84"/>
      <c r="P53" s="81"/>
      <c r="Q53" s="81"/>
      <c r="R53" s="74" t="str">
        <f t="shared" si="2"/>
        <v/>
      </c>
      <c r="S53" s="81"/>
    </row>
    <row r="54" spans="1:19" ht="15" customHeight="1" thickBot="1" x14ac:dyDescent="0.4">
      <c r="A54" s="9" t="str">
        <f>IF(B$1="Select System Name", "",LOOKUP(B$1,'Reference Sheet'!B$3:B$114,'Reference Sheet'!A$3:A$114))</f>
        <v/>
      </c>
      <c r="B54" s="94"/>
      <c r="C54" s="94"/>
      <c r="D54" s="100"/>
      <c r="E54" s="94"/>
      <c r="F54" s="95"/>
      <c r="G54" s="94"/>
      <c r="H54" s="94"/>
      <c r="I54" s="99"/>
      <c r="J54" s="106" t="str">
        <f t="shared" ca="1" si="3"/>
        <v/>
      </c>
      <c r="K54" s="106" t="str">
        <f t="shared" si="1"/>
        <v/>
      </c>
      <c r="L54" s="98"/>
      <c r="M54" s="82"/>
      <c r="N54" s="83"/>
      <c r="O54" s="84"/>
      <c r="P54" s="81"/>
      <c r="Q54" s="81"/>
      <c r="R54" s="74" t="str">
        <f t="shared" si="2"/>
        <v/>
      </c>
      <c r="S54" s="81"/>
    </row>
    <row r="55" spans="1:19" ht="15" customHeight="1" thickBot="1" x14ac:dyDescent="0.4">
      <c r="A55" s="9" t="str">
        <f>IF(B$1="Select System Name", "",LOOKUP(B$1,'Reference Sheet'!B$3:B$114,'Reference Sheet'!A$3:A$114))</f>
        <v/>
      </c>
      <c r="B55" s="94"/>
      <c r="C55" s="94"/>
      <c r="D55" s="100"/>
      <c r="E55" s="94"/>
      <c r="F55" s="95"/>
      <c r="G55" s="94"/>
      <c r="H55" s="94"/>
      <c r="I55" s="99"/>
      <c r="J55" s="106" t="str">
        <f t="shared" ca="1" si="3"/>
        <v/>
      </c>
      <c r="K55" s="106" t="str">
        <f t="shared" si="1"/>
        <v/>
      </c>
      <c r="L55" s="98"/>
      <c r="M55" s="82"/>
      <c r="N55" s="83"/>
      <c r="O55" s="84"/>
      <c r="P55" s="81"/>
      <c r="Q55" s="81"/>
      <c r="R55" s="74" t="str">
        <f t="shared" si="2"/>
        <v/>
      </c>
      <c r="S55" s="81"/>
    </row>
    <row r="56" spans="1:19" ht="15" customHeight="1" thickBot="1" x14ac:dyDescent="0.4">
      <c r="A56" s="9" t="str">
        <f>IF(B$1="Select System Name", "",LOOKUP(B$1,'Reference Sheet'!B$3:B$114,'Reference Sheet'!A$3:A$114))</f>
        <v/>
      </c>
      <c r="B56" s="94"/>
      <c r="C56" s="94"/>
      <c r="D56" s="100"/>
      <c r="E56" s="94"/>
      <c r="F56" s="95"/>
      <c r="G56" s="94"/>
      <c r="H56" s="94"/>
      <c r="I56" s="99"/>
      <c r="J56" s="106" t="str">
        <f t="shared" ca="1" si="3"/>
        <v/>
      </c>
      <c r="K56" s="106" t="str">
        <f t="shared" si="1"/>
        <v/>
      </c>
      <c r="L56" s="98"/>
      <c r="M56" s="82"/>
      <c r="N56" s="83"/>
      <c r="O56" s="84"/>
      <c r="P56" s="81"/>
      <c r="Q56" s="81"/>
      <c r="R56" s="74" t="str">
        <f t="shared" si="2"/>
        <v/>
      </c>
      <c r="S56" s="81"/>
    </row>
    <row r="57" spans="1:19" ht="15" customHeight="1" thickBot="1" x14ac:dyDescent="0.4">
      <c r="A57" s="9" t="str">
        <f>IF(B$1="Select System Name", "",LOOKUP(B$1,'Reference Sheet'!B$3:B$114,'Reference Sheet'!A$3:A$114))</f>
        <v/>
      </c>
      <c r="B57" s="94"/>
      <c r="C57" s="94"/>
      <c r="D57" s="100"/>
      <c r="E57" s="94"/>
      <c r="F57" s="95"/>
      <c r="G57" s="94"/>
      <c r="H57" s="94"/>
      <c r="I57" s="99"/>
      <c r="J57" s="106" t="str">
        <f t="shared" ca="1" si="3"/>
        <v/>
      </c>
      <c r="K57" s="106" t="str">
        <f t="shared" si="1"/>
        <v/>
      </c>
      <c r="L57" s="98"/>
      <c r="M57" s="82"/>
      <c r="N57" s="83"/>
      <c r="O57" s="84"/>
      <c r="P57" s="81"/>
      <c r="Q57" s="81"/>
      <c r="R57" s="74" t="str">
        <f t="shared" si="2"/>
        <v/>
      </c>
      <c r="S57" s="81"/>
    </row>
    <row r="58" spans="1:19" ht="15" customHeight="1" thickBot="1" x14ac:dyDescent="0.4">
      <c r="A58" s="9" t="str">
        <f>IF(B$1="Select System Name", "",LOOKUP(B$1,'Reference Sheet'!B$3:B$114,'Reference Sheet'!A$3:A$114))</f>
        <v/>
      </c>
      <c r="B58" s="94"/>
      <c r="C58" s="94"/>
      <c r="D58" s="100"/>
      <c r="E58" s="94"/>
      <c r="F58" s="95"/>
      <c r="G58" s="94"/>
      <c r="H58" s="94"/>
      <c r="I58" s="99"/>
      <c r="J58" s="106" t="str">
        <f t="shared" ca="1" si="3"/>
        <v/>
      </c>
      <c r="K58" s="106" t="str">
        <f t="shared" si="1"/>
        <v/>
      </c>
      <c r="L58" s="98"/>
      <c r="M58" s="82"/>
      <c r="N58" s="83"/>
      <c r="O58" s="84"/>
      <c r="P58" s="81"/>
      <c r="Q58" s="81"/>
      <c r="R58" s="74" t="str">
        <f t="shared" si="2"/>
        <v/>
      </c>
      <c r="S58" s="81"/>
    </row>
    <row r="59" spans="1:19" ht="15" customHeight="1" thickBot="1" x14ac:dyDescent="0.4">
      <c r="A59" s="9" t="str">
        <f>IF(B$1="Select System Name", "",LOOKUP(B$1,'Reference Sheet'!B$3:B$114,'Reference Sheet'!A$3:A$114))</f>
        <v/>
      </c>
      <c r="B59" s="94"/>
      <c r="C59" s="94"/>
      <c r="D59" s="100"/>
      <c r="E59" s="94"/>
      <c r="F59" s="95"/>
      <c r="G59" s="94"/>
      <c r="H59" s="94"/>
      <c r="I59" s="99"/>
      <c r="J59" s="106" t="str">
        <f t="shared" ca="1" si="3"/>
        <v/>
      </c>
      <c r="K59" s="106" t="str">
        <f t="shared" si="1"/>
        <v/>
      </c>
      <c r="L59" s="98"/>
      <c r="M59" s="82"/>
      <c r="N59" s="83"/>
      <c r="O59" s="84"/>
      <c r="P59" s="81"/>
      <c r="Q59" s="81"/>
      <c r="R59" s="74" t="str">
        <f t="shared" si="2"/>
        <v/>
      </c>
      <c r="S59" s="81"/>
    </row>
    <row r="60" spans="1:19" ht="15" customHeight="1" thickBot="1" x14ac:dyDescent="0.4">
      <c r="A60" s="9" t="str">
        <f>IF(B$1="Select System Name", "",LOOKUP(B$1,'Reference Sheet'!B$3:B$114,'Reference Sheet'!A$3:A$114))</f>
        <v/>
      </c>
      <c r="B60" s="94"/>
      <c r="C60" s="94"/>
      <c r="D60" s="100"/>
      <c r="E60" s="94"/>
      <c r="F60" s="95"/>
      <c r="G60" s="94"/>
      <c r="H60" s="94"/>
      <c r="I60" s="99"/>
      <c r="J60" s="106" t="str">
        <f t="shared" ca="1" si="3"/>
        <v/>
      </c>
      <c r="K60" s="106" t="str">
        <f t="shared" si="1"/>
        <v/>
      </c>
      <c r="L60" s="98"/>
      <c r="M60" s="82"/>
      <c r="N60" s="83"/>
      <c r="O60" s="84"/>
      <c r="P60" s="81"/>
      <c r="Q60" s="81"/>
      <c r="R60" s="74" t="str">
        <f t="shared" si="2"/>
        <v/>
      </c>
      <c r="S60" s="81"/>
    </row>
    <row r="61" spans="1:19" ht="15" customHeight="1" thickBot="1" x14ac:dyDescent="0.4">
      <c r="A61" s="9" t="str">
        <f>IF(B$1="Select System Name", "",LOOKUP(B$1,'Reference Sheet'!B$3:B$114,'Reference Sheet'!A$3:A$114))</f>
        <v/>
      </c>
      <c r="B61" s="94"/>
      <c r="C61" s="94"/>
      <c r="D61" s="100"/>
      <c r="E61" s="94"/>
      <c r="F61" s="95"/>
      <c r="G61" s="94"/>
      <c r="H61" s="94"/>
      <c r="I61" s="99"/>
      <c r="J61" s="106" t="str">
        <f t="shared" ca="1" si="3"/>
        <v/>
      </c>
      <c r="K61" s="106" t="str">
        <f t="shared" si="1"/>
        <v/>
      </c>
      <c r="L61" s="98"/>
      <c r="M61" s="82"/>
      <c r="N61" s="83"/>
      <c r="O61" s="84"/>
      <c r="P61" s="81"/>
      <c r="Q61" s="81"/>
      <c r="R61" s="74" t="str">
        <f t="shared" si="2"/>
        <v/>
      </c>
      <c r="S61" s="81"/>
    </row>
    <row r="62" spans="1:19" ht="15" customHeight="1" thickBot="1" x14ac:dyDescent="0.4">
      <c r="A62" s="9" t="str">
        <f>IF(B$1="Select System Name", "",LOOKUP(B$1,'Reference Sheet'!B$3:B$114,'Reference Sheet'!A$3:A$114))</f>
        <v/>
      </c>
      <c r="B62" s="94"/>
      <c r="C62" s="94"/>
      <c r="D62" s="100"/>
      <c r="E62" s="94"/>
      <c r="F62" s="95"/>
      <c r="G62" s="94"/>
      <c r="H62" s="94"/>
      <c r="I62" s="99"/>
      <c r="J62" s="106" t="str">
        <f t="shared" ca="1" si="3"/>
        <v/>
      </c>
      <c r="K62" s="106" t="str">
        <f t="shared" si="1"/>
        <v/>
      </c>
      <c r="L62" s="98"/>
      <c r="M62" s="82"/>
      <c r="N62" s="83"/>
      <c r="O62" s="84"/>
      <c r="P62" s="81"/>
      <c r="Q62" s="81"/>
      <c r="R62" s="74" t="str">
        <f t="shared" si="2"/>
        <v/>
      </c>
      <c r="S62" s="81"/>
    </row>
    <row r="63" spans="1:19" ht="15" customHeight="1" thickBot="1" x14ac:dyDescent="0.4">
      <c r="A63" s="9" t="str">
        <f>IF(B$1="Select System Name", "",LOOKUP(B$1,'Reference Sheet'!B$3:B$114,'Reference Sheet'!A$3:A$114))</f>
        <v/>
      </c>
      <c r="B63" s="94"/>
      <c r="C63" s="94"/>
      <c r="D63" s="100"/>
      <c r="E63" s="94"/>
      <c r="F63" s="95"/>
      <c r="G63" s="94"/>
      <c r="H63" s="94"/>
      <c r="I63" s="99"/>
      <c r="J63" s="106" t="str">
        <f t="shared" ca="1" si="3"/>
        <v/>
      </c>
      <c r="K63" s="106" t="str">
        <f t="shared" si="1"/>
        <v/>
      </c>
      <c r="L63" s="98"/>
      <c r="M63" s="82"/>
      <c r="N63" s="83"/>
      <c r="O63" s="84"/>
      <c r="P63" s="81"/>
      <c r="Q63" s="81"/>
      <c r="R63" s="74" t="str">
        <f t="shared" si="2"/>
        <v/>
      </c>
      <c r="S63" s="81"/>
    </row>
    <row r="64" spans="1:19" ht="15" customHeight="1" thickBot="1" x14ac:dyDescent="0.4">
      <c r="A64" s="9" t="str">
        <f>IF(B$1="Select System Name", "",LOOKUP(B$1,'Reference Sheet'!B$3:B$114,'Reference Sheet'!A$3:A$114))</f>
        <v/>
      </c>
      <c r="B64" s="94"/>
      <c r="C64" s="94"/>
      <c r="D64" s="100"/>
      <c r="E64" s="94"/>
      <c r="F64" s="95"/>
      <c r="G64" s="94"/>
      <c r="H64" s="94"/>
      <c r="I64" s="99"/>
      <c r="J64" s="106" t="str">
        <f t="shared" ca="1" si="3"/>
        <v/>
      </c>
      <c r="K64" s="106" t="str">
        <f t="shared" si="1"/>
        <v/>
      </c>
      <c r="L64" s="98"/>
      <c r="M64" s="82"/>
      <c r="N64" s="83"/>
      <c r="O64" s="84"/>
      <c r="P64" s="81"/>
      <c r="Q64" s="81"/>
      <c r="R64" s="74" t="str">
        <f t="shared" si="2"/>
        <v/>
      </c>
      <c r="S64" s="81"/>
    </row>
    <row r="65" spans="1:19" ht="15" customHeight="1" thickBot="1" x14ac:dyDescent="0.4">
      <c r="A65" s="9" t="str">
        <f>IF(B$1="Select System Name", "",LOOKUP(B$1,'Reference Sheet'!B$3:B$114,'Reference Sheet'!A$3:A$114))</f>
        <v/>
      </c>
      <c r="B65" s="94"/>
      <c r="C65" s="94"/>
      <c r="D65" s="100"/>
      <c r="E65" s="94"/>
      <c r="F65" s="95"/>
      <c r="G65" s="94"/>
      <c r="H65" s="94"/>
      <c r="I65" s="99"/>
      <c r="J65" s="106" t="str">
        <f t="shared" ca="1" si="3"/>
        <v/>
      </c>
      <c r="K65" s="106" t="str">
        <f t="shared" si="1"/>
        <v/>
      </c>
      <c r="L65" s="98"/>
      <c r="M65" s="82"/>
      <c r="N65" s="83"/>
      <c r="O65" s="84"/>
      <c r="P65" s="81"/>
      <c r="Q65" s="81"/>
      <c r="R65" s="74" t="str">
        <f t="shared" si="2"/>
        <v/>
      </c>
      <c r="S65" s="81"/>
    </row>
    <row r="66" spans="1:19" ht="15" customHeight="1" thickBot="1" x14ac:dyDescent="0.4">
      <c r="A66" s="9" t="str">
        <f>IF(B$1="Select System Name", "",LOOKUP(B$1,'Reference Sheet'!B$3:B$114,'Reference Sheet'!A$3:A$114))</f>
        <v/>
      </c>
      <c r="B66" s="94"/>
      <c r="C66" s="94"/>
      <c r="D66" s="100"/>
      <c r="E66" s="94"/>
      <c r="F66" s="95"/>
      <c r="G66" s="94"/>
      <c r="H66" s="94"/>
      <c r="I66" s="99"/>
      <c r="J66" s="106" t="str">
        <f t="shared" ca="1" si="3"/>
        <v/>
      </c>
      <c r="K66" s="106" t="str">
        <f t="shared" si="1"/>
        <v/>
      </c>
      <c r="L66" s="98"/>
      <c r="M66" s="82"/>
      <c r="N66" s="83"/>
      <c r="O66" s="84"/>
      <c r="P66" s="81"/>
      <c r="Q66" s="81"/>
      <c r="R66" s="74" t="str">
        <f t="shared" si="2"/>
        <v/>
      </c>
      <c r="S66" s="81"/>
    </row>
    <row r="67" spans="1:19" ht="15" customHeight="1" thickBot="1" x14ac:dyDescent="0.4">
      <c r="A67" s="9" t="str">
        <f>IF(B$1="Select System Name", "",LOOKUP(B$1,'Reference Sheet'!B$3:B$114,'Reference Sheet'!A$3:A$114))</f>
        <v/>
      </c>
      <c r="B67" s="94"/>
      <c r="C67" s="94"/>
      <c r="D67" s="100"/>
      <c r="E67" s="94"/>
      <c r="F67" s="95"/>
      <c r="G67" s="94"/>
      <c r="H67" s="94"/>
      <c r="I67" s="99"/>
      <c r="J67" s="106" t="str">
        <f t="shared" ca="1" si="3"/>
        <v/>
      </c>
      <c r="K67" s="106" t="str">
        <f t="shared" si="1"/>
        <v/>
      </c>
      <c r="L67" s="98"/>
      <c r="M67" s="82"/>
      <c r="N67" s="83"/>
      <c r="O67" s="84"/>
      <c r="P67" s="81"/>
      <c r="Q67" s="81"/>
      <c r="R67" s="74" t="str">
        <f t="shared" si="2"/>
        <v/>
      </c>
      <c r="S67" s="81"/>
    </row>
    <row r="68" spans="1:19" ht="15" customHeight="1" thickBot="1" x14ac:dyDescent="0.4">
      <c r="A68" s="9" t="str">
        <f>IF(B$1="Select System Name", "",LOOKUP(B$1,'Reference Sheet'!B$3:B$114,'Reference Sheet'!A$3:A$114))</f>
        <v/>
      </c>
      <c r="B68" s="94"/>
      <c r="C68" s="94"/>
      <c r="D68" s="100"/>
      <c r="E68" s="94"/>
      <c r="F68" s="95"/>
      <c r="G68" s="94"/>
      <c r="H68" s="94"/>
      <c r="I68" s="99"/>
      <c r="J68" s="106" t="str">
        <f t="shared" ca="1" si="3"/>
        <v/>
      </c>
      <c r="K68" s="106" t="str">
        <f t="shared" si="1"/>
        <v/>
      </c>
      <c r="L68" s="98"/>
      <c r="M68" s="82"/>
      <c r="N68" s="83"/>
      <c r="O68" s="84"/>
      <c r="P68" s="81"/>
      <c r="Q68" s="81"/>
      <c r="R68" s="74" t="str">
        <f t="shared" si="2"/>
        <v/>
      </c>
      <c r="S68" s="81"/>
    </row>
    <row r="69" spans="1:19" ht="15" customHeight="1" thickBot="1" x14ac:dyDescent="0.4">
      <c r="A69" s="9" t="str">
        <f>IF(B$1="Select System Name", "",LOOKUP(B$1,'Reference Sheet'!B$3:B$114,'Reference Sheet'!A$3:A$114))</f>
        <v/>
      </c>
      <c r="B69" s="94"/>
      <c r="C69" s="94"/>
      <c r="D69" s="100"/>
      <c r="E69" s="94"/>
      <c r="F69" s="95"/>
      <c r="G69" s="94"/>
      <c r="H69" s="94"/>
      <c r="I69" s="99"/>
      <c r="J69" s="106" t="str">
        <f t="shared" ref="J69:J100" ca="1" si="4">IF(F69&lt;&gt; "",DATEDIF(F69,TODAY(),"Y"),"")</f>
        <v/>
      </c>
      <c r="K69" s="106" t="str">
        <f t="shared" ref="K69:K100" si="5">IF(N69="",IF(F69="","",YEAR(F69)),N69)</f>
        <v/>
      </c>
      <c r="L69" s="98"/>
      <c r="M69" s="82"/>
      <c r="N69" s="83"/>
      <c r="O69" s="84"/>
      <c r="P69" s="81"/>
      <c r="Q69" s="81"/>
      <c r="R69" s="74" t="str">
        <f t="shared" ref="R69:R100" si="6">IF(P69="","",IF(Q69="",P69,IF(Q69=0,P69,P69&amp;"/"&amp;Q69)))</f>
        <v/>
      </c>
      <c r="S69" s="81"/>
    </row>
    <row r="70" spans="1:19" ht="15" customHeight="1" thickBot="1" x14ac:dyDescent="0.4">
      <c r="A70" s="9" t="str">
        <f>IF(B$1="Select System Name", "",LOOKUP(B$1,'Reference Sheet'!B$3:B$114,'Reference Sheet'!A$3:A$114))</f>
        <v/>
      </c>
      <c r="B70" s="94"/>
      <c r="C70" s="94"/>
      <c r="D70" s="100"/>
      <c r="E70" s="94"/>
      <c r="F70" s="95"/>
      <c r="G70" s="94"/>
      <c r="H70" s="94"/>
      <c r="I70" s="99"/>
      <c r="J70" s="106" t="str">
        <f t="shared" ca="1" si="4"/>
        <v/>
      </c>
      <c r="K70" s="106" t="str">
        <f t="shared" si="5"/>
        <v/>
      </c>
      <c r="L70" s="98"/>
      <c r="M70" s="82"/>
      <c r="N70" s="83"/>
      <c r="O70" s="84"/>
      <c r="P70" s="81"/>
      <c r="Q70" s="81"/>
      <c r="R70" s="74" t="str">
        <f t="shared" si="6"/>
        <v/>
      </c>
      <c r="S70" s="81"/>
    </row>
    <row r="71" spans="1:19" ht="15" customHeight="1" thickBot="1" x14ac:dyDescent="0.4">
      <c r="A71" s="9" t="str">
        <f>IF(B$1="Select System Name", "",LOOKUP(B$1,'Reference Sheet'!B$3:B$114,'Reference Sheet'!A$3:A$114))</f>
        <v/>
      </c>
      <c r="B71" s="94"/>
      <c r="C71" s="94"/>
      <c r="D71" s="100"/>
      <c r="E71" s="94"/>
      <c r="F71" s="95"/>
      <c r="G71" s="94"/>
      <c r="H71" s="94"/>
      <c r="I71" s="99"/>
      <c r="J71" s="106" t="str">
        <f t="shared" ca="1" si="4"/>
        <v/>
      </c>
      <c r="K71" s="106" t="str">
        <f t="shared" si="5"/>
        <v/>
      </c>
      <c r="L71" s="98"/>
      <c r="M71" s="82"/>
      <c r="N71" s="83"/>
      <c r="O71" s="84"/>
      <c r="P71" s="81"/>
      <c r="Q71" s="81"/>
      <c r="R71" s="74" t="str">
        <f t="shared" si="6"/>
        <v/>
      </c>
      <c r="S71" s="81"/>
    </row>
    <row r="72" spans="1:19" ht="15" customHeight="1" thickBot="1" x14ac:dyDescent="0.4">
      <c r="A72" s="9" t="str">
        <f>IF(B$1="Select System Name", "",LOOKUP(B$1,'Reference Sheet'!B$3:B$114,'Reference Sheet'!A$3:A$114))</f>
        <v/>
      </c>
      <c r="B72" s="94"/>
      <c r="C72" s="94"/>
      <c r="D72" s="100"/>
      <c r="E72" s="94"/>
      <c r="F72" s="95"/>
      <c r="G72" s="94"/>
      <c r="H72" s="94"/>
      <c r="I72" s="99"/>
      <c r="J72" s="106" t="str">
        <f t="shared" ca="1" si="4"/>
        <v/>
      </c>
      <c r="K72" s="106" t="str">
        <f t="shared" si="5"/>
        <v/>
      </c>
      <c r="L72" s="98"/>
      <c r="M72" s="82"/>
      <c r="N72" s="83"/>
      <c r="O72" s="84"/>
      <c r="P72" s="81"/>
      <c r="Q72" s="81"/>
      <c r="R72" s="74" t="str">
        <f t="shared" si="6"/>
        <v/>
      </c>
      <c r="S72" s="81"/>
    </row>
    <row r="73" spans="1:19" ht="15" customHeight="1" thickBot="1" x14ac:dyDescent="0.4">
      <c r="A73" s="9" t="str">
        <f>IF(B$1="Select System Name", "",LOOKUP(B$1,'Reference Sheet'!B$3:B$114,'Reference Sheet'!A$3:A$114))</f>
        <v/>
      </c>
      <c r="B73" s="94"/>
      <c r="C73" s="94"/>
      <c r="D73" s="100"/>
      <c r="E73" s="94"/>
      <c r="F73" s="95"/>
      <c r="G73" s="94"/>
      <c r="H73" s="94"/>
      <c r="I73" s="99"/>
      <c r="J73" s="106" t="str">
        <f t="shared" ca="1" si="4"/>
        <v/>
      </c>
      <c r="K73" s="106" t="str">
        <f t="shared" si="5"/>
        <v/>
      </c>
      <c r="L73" s="98"/>
      <c r="M73" s="82"/>
      <c r="N73" s="83"/>
      <c r="O73" s="84"/>
      <c r="P73" s="81"/>
      <c r="Q73" s="81"/>
      <c r="R73" s="74" t="str">
        <f t="shared" si="6"/>
        <v/>
      </c>
      <c r="S73" s="81"/>
    </row>
    <row r="74" spans="1:19" ht="15" customHeight="1" thickBot="1" x14ac:dyDescent="0.4">
      <c r="A74" s="9" t="str">
        <f>IF(B$1="Select System Name", "",LOOKUP(B$1,'Reference Sheet'!B$3:B$114,'Reference Sheet'!A$3:A$114))</f>
        <v/>
      </c>
      <c r="B74" s="94"/>
      <c r="C74" s="94"/>
      <c r="D74" s="100"/>
      <c r="E74" s="94"/>
      <c r="F74" s="95"/>
      <c r="G74" s="94"/>
      <c r="H74" s="94"/>
      <c r="I74" s="99"/>
      <c r="J74" s="106" t="str">
        <f t="shared" ca="1" si="4"/>
        <v/>
      </c>
      <c r="K74" s="106" t="str">
        <f t="shared" si="5"/>
        <v/>
      </c>
      <c r="L74" s="98"/>
      <c r="M74" s="82"/>
      <c r="N74" s="83"/>
      <c r="O74" s="84"/>
      <c r="P74" s="81"/>
      <c r="Q74" s="81"/>
      <c r="R74" s="74" t="str">
        <f t="shared" si="6"/>
        <v/>
      </c>
      <c r="S74" s="81"/>
    </row>
    <row r="75" spans="1:19" ht="15" customHeight="1" thickBot="1" x14ac:dyDescent="0.4">
      <c r="A75" s="9" t="str">
        <f>IF(B$1="Select System Name", "",LOOKUP(B$1,'Reference Sheet'!B$3:B$114,'Reference Sheet'!A$3:A$114))</f>
        <v/>
      </c>
      <c r="B75" s="94"/>
      <c r="C75" s="94"/>
      <c r="D75" s="100"/>
      <c r="E75" s="94"/>
      <c r="F75" s="95"/>
      <c r="G75" s="94"/>
      <c r="H75" s="94"/>
      <c r="I75" s="99"/>
      <c r="J75" s="106" t="str">
        <f t="shared" ca="1" si="4"/>
        <v/>
      </c>
      <c r="K75" s="106" t="str">
        <f t="shared" si="5"/>
        <v/>
      </c>
      <c r="L75" s="98"/>
      <c r="M75" s="82"/>
      <c r="N75" s="83"/>
      <c r="O75" s="84"/>
      <c r="P75" s="81"/>
      <c r="Q75" s="81"/>
      <c r="R75" s="74" t="str">
        <f t="shared" si="6"/>
        <v/>
      </c>
      <c r="S75" s="81"/>
    </row>
    <row r="76" spans="1:19" ht="15" customHeight="1" thickBot="1" x14ac:dyDescent="0.4">
      <c r="A76" s="9" t="str">
        <f>IF(B$1="Select System Name", "",LOOKUP(B$1,'Reference Sheet'!B$3:B$114,'Reference Sheet'!A$3:A$114))</f>
        <v/>
      </c>
      <c r="B76" s="94"/>
      <c r="C76" s="94"/>
      <c r="D76" s="100"/>
      <c r="E76" s="94"/>
      <c r="F76" s="95"/>
      <c r="G76" s="94"/>
      <c r="H76" s="94"/>
      <c r="I76" s="99"/>
      <c r="J76" s="106" t="str">
        <f t="shared" ca="1" si="4"/>
        <v/>
      </c>
      <c r="K76" s="106" t="str">
        <f t="shared" si="5"/>
        <v/>
      </c>
      <c r="L76" s="98"/>
      <c r="M76" s="82"/>
      <c r="N76" s="83"/>
      <c r="O76" s="84"/>
      <c r="P76" s="81"/>
      <c r="Q76" s="81"/>
      <c r="R76" s="74" t="str">
        <f t="shared" si="6"/>
        <v/>
      </c>
      <c r="S76" s="81"/>
    </row>
    <row r="77" spans="1:19" ht="15" customHeight="1" thickBot="1" x14ac:dyDescent="0.4">
      <c r="A77" s="9" t="str">
        <f>IF(B$1="Select System Name", "",LOOKUP(B$1,'Reference Sheet'!B$3:B$114,'Reference Sheet'!A$3:A$114))</f>
        <v/>
      </c>
      <c r="B77" s="94"/>
      <c r="C77" s="94"/>
      <c r="D77" s="100"/>
      <c r="E77" s="94"/>
      <c r="F77" s="95"/>
      <c r="G77" s="94"/>
      <c r="H77" s="94"/>
      <c r="I77" s="99"/>
      <c r="J77" s="106" t="str">
        <f t="shared" ca="1" si="4"/>
        <v/>
      </c>
      <c r="K77" s="106" t="str">
        <f t="shared" si="5"/>
        <v/>
      </c>
      <c r="L77" s="98"/>
      <c r="M77" s="82"/>
      <c r="N77" s="83"/>
      <c r="O77" s="84"/>
      <c r="P77" s="81"/>
      <c r="Q77" s="81"/>
      <c r="R77" s="74" t="str">
        <f t="shared" si="6"/>
        <v/>
      </c>
      <c r="S77" s="81"/>
    </row>
    <row r="78" spans="1:19" ht="15" customHeight="1" thickBot="1" x14ac:dyDescent="0.4">
      <c r="A78" s="9" t="str">
        <f>IF(B$1="Select System Name", "",LOOKUP(B$1,'Reference Sheet'!B$3:B$114,'Reference Sheet'!A$3:A$114))</f>
        <v/>
      </c>
      <c r="B78" s="94"/>
      <c r="C78" s="94"/>
      <c r="D78" s="100"/>
      <c r="E78" s="94"/>
      <c r="F78" s="95"/>
      <c r="G78" s="94"/>
      <c r="H78" s="94"/>
      <c r="I78" s="99"/>
      <c r="J78" s="106" t="str">
        <f t="shared" ca="1" si="4"/>
        <v/>
      </c>
      <c r="K78" s="106" t="str">
        <f t="shared" si="5"/>
        <v/>
      </c>
      <c r="L78" s="98"/>
      <c r="M78" s="82"/>
      <c r="N78" s="83"/>
      <c r="O78" s="84"/>
      <c r="P78" s="81"/>
      <c r="Q78" s="81"/>
      <c r="R78" s="74" t="str">
        <f t="shared" si="6"/>
        <v/>
      </c>
      <c r="S78" s="81"/>
    </row>
    <row r="79" spans="1:19" ht="15" customHeight="1" thickBot="1" x14ac:dyDescent="0.4">
      <c r="A79" s="9" t="str">
        <f>IF(B$1="Select System Name", "",LOOKUP(B$1,'Reference Sheet'!B$3:B$114,'Reference Sheet'!A$3:A$114))</f>
        <v/>
      </c>
      <c r="B79" s="94"/>
      <c r="C79" s="94"/>
      <c r="D79" s="100"/>
      <c r="E79" s="94"/>
      <c r="F79" s="95"/>
      <c r="G79" s="94"/>
      <c r="H79" s="94"/>
      <c r="I79" s="99"/>
      <c r="J79" s="106" t="str">
        <f t="shared" ca="1" si="4"/>
        <v/>
      </c>
      <c r="K79" s="106" t="str">
        <f t="shared" si="5"/>
        <v/>
      </c>
      <c r="L79" s="98"/>
      <c r="M79" s="82"/>
      <c r="N79" s="83"/>
      <c r="O79" s="84"/>
      <c r="P79" s="81"/>
      <c r="Q79" s="81"/>
      <c r="R79" s="74" t="str">
        <f t="shared" si="6"/>
        <v/>
      </c>
      <c r="S79" s="81"/>
    </row>
    <row r="80" spans="1:19" ht="15" customHeight="1" thickBot="1" x14ac:dyDescent="0.4">
      <c r="A80" s="9" t="str">
        <f>IF(B$1="Select System Name", "",LOOKUP(B$1,'Reference Sheet'!B$3:B$114,'Reference Sheet'!A$3:A$114))</f>
        <v/>
      </c>
      <c r="B80" s="94"/>
      <c r="C80" s="94"/>
      <c r="D80" s="100"/>
      <c r="E80" s="94"/>
      <c r="F80" s="95"/>
      <c r="G80" s="94"/>
      <c r="H80" s="94"/>
      <c r="I80" s="99"/>
      <c r="J80" s="106" t="str">
        <f t="shared" ca="1" si="4"/>
        <v/>
      </c>
      <c r="K80" s="106" t="str">
        <f t="shared" si="5"/>
        <v/>
      </c>
      <c r="L80" s="98"/>
      <c r="M80" s="82"/>
      <c r="N80" s="83"/>
      <c r="O80" s="84"/>
      <c r="P80" s="81"/>
      <c r="Q80" s="81"/>
      <c r="R80" s="74" t="str">
        <f t="shared" si="6"/>
        <v/>
      </c>
      <c r="S80" s="81"/>
    </row>
    <row r="81" spans="1:19" ht="15" customHeight="1" thickBot="1" x14ac:dyDescent="0.4">
      <c r="A81" s="9" t="str">
        <f>IF(B$1="Select System Name", "",LOOKUP(B$1,'Reference Sheet'!B$3:B$114,'Reference Sheet'!A$3:A$114))</f>
        <v/>
      </c>
      <c r="B81" s="94"/>
      <c r="C81" s="94"/>
      <c r="D81" s="100"/>
      <c r="E81" s="94"/>
      <c r="F81" s="95"/>
      <c r="G81" s="94"/>
      <c r="H81" s="94"/>
      <c r="I81" s="99"/>
      <c r="J81" s="106" t="str">
        <f t="shared" ca="1" si="4"/>
        <v/>
      </c>
      <c r="K81" s="106" t="str">
        <f t="shared" si="5"/>
        <v/>
      </c>
      <c r="L81" s="98"/>
      <c r="M81" s="82"/>
      <c r="N81" s="83"/>
      <c r="O81" s="84"/>
      <c r="P81" s="81"/>
      <c r="Q81" s="81"/>
      <c r="R81" s="74" t="str">
        <f t="shared" si="6"/>
        <v/>
      </c>
      <c r="S81" s="81"/>
    </row>
    <row r="82" spans="1:19" ht="15" customHeight="1" thickBot="1" x14ac:dyDescent="0.4">
      <c r="A82" s="9" t="str">
        <f>IF(B$1="Select System Name", "",LOOKUP(B$1,'Reference Sheet'!B$3:B$114,'Reference Sheet'!A$3:A$114))</f>
        <v/>
      </c>
      <c r="B82" s="94"/>
      <c r="C82" s="94"/>
      <c r="D82" s="100"/>
      <c r="E82" s="94"/>
      <c r="F82" s="95"/>
      <c r="G82" s="94"/>
      <c r="H82" s="94"/>
      <c r="I82" s="99"/>
      <c r="J82" s="106" t="str">
        <f t="shared" ca="1" si="4"/>
        <v/>
      </c>
      <c r="K82" s="106" t="str">
        <f t="shared" si="5"/>
        <v/>
      </c>
      <c r="L82" s="98"/>
      <c r="M82" s="82"/>
      <c r="N82" s="83"/>
      <c r="O82" s="84"/>
      <c r="P82" s="81"/>
      <c r="Q82" s="81"/>
      <c r="R82" s="74" t="str">
        <f t="shared" si="6"/>
        <v/>
      </c>
      <c r="S82" s="81"/>
    </row>
    <row r="83" spans="1:19" ht="15" customHeight="1" thickBot="1" x14ac:dyDescent="0.4">
      <c r="A83" s="9" t="str">
        <f>IF(B$1="Select System Name", "",LOOKUP(B$1,'Reference Sheet'!B$3:B$114,'Reference Sheet'!A$3:A$114))</f>
        <v/>
      </c>
      <c r="B83" s="94"/>
      <c r="C83" s="94"/>
      <c r="D83" s="100"/>
      <c r="E83" s="94"/>
      <c r="F83" s="95"/>
      <c r="G83" s="94"/>
      <c r="H83" s="94"/>
      <c r="I83" s="99"/>
      <c r="J83" s="106" t="str">
        <f t="shared" ca="1" si="4"/>
        <v/>
      </c>
      <c r="K83" s="106" t="str">
        <f t="shared" si="5"/>
        <v/>
      </c>
      <c r="L83" s="98"/>
      <c r="M83" s="82"/>
      <c r="N83" s="83"/>
      <c r="O83" s="84"/>
      <c r="P83" s="81"/>
      <c r="Q83" s="81"/>
      <c r="R83" s="74" t="str">
        <f t="shared" si="6"/>
        <v/>
      </c>
      <c r="S83" s="81"/>
    </row>
    <row r="84" spans="1:19" ht="15" customHeight="1" thickBot="1" x14ac:dyDescent="0.4">
      <c r="A84" s="9" t="str">
        <f>IF(B$1="Select System Name", "",LOOKUP(B$1,'Reference Sheet'!B$3:B$114,'Reference Sheet'!A$3:A$114))</f>
        <v/>
      </c>
      <c r="B84" s="94"/>
      <c r="C84" s="94"/>
      <c r="D84" s="100"/>
      <c r="E84" s="94"/>
      <c r="F84" s="95"/>
      <c r="G84" s="94"/>
      <c r="H84" s="94"/>
      <c r="I84" s="99"/>
      <c r="J84" s="106" t="str">
        <f t="shared" ca="1" si="4"/>
        <v/>
      </c>
      <c r="K84" s="106" t="str">
        <f t="shared" si="5"/>
        <v/>
      </c>
      <c r="L84" s="98"/>
      <c r="M84" s="82"/>
      <c r="N84" s="83"/>
      <c r="O84" s="84"/>
      <c r="P84" s="81"/>
      <c r="Q84" s="81"/>
      <c r="R84" s="74" t="str">
        <f t="shared" si="6"/>
        <v/>
      </c>
      <c r="S84" s="81"/>
    </row>
    <row r="85" spans="1:19" ht="15" customHeight="1" thickBot="1" x14ac:dyDescent="0.4">
      <c r="A85" s="9" t="str">
        <f>IF(B$1="Select System Name", "",LOOKUP(B$1,'Reference Sheet'!B$3:B$114,'Reference Sheet'!A$3:A$114))</f>
        <v/>
      </c>
      <c r="B85" s="94"/>
      <c r="C85" s="94"/>
      <c r="D85" s="100"/>
      <c r="E85" s="94"/>
      <c r="F85" s="95"/>
      <c r="G85" s="94"/>
      <c r="H85" s="94"/>
      <c r="I85" s="99"/>
      <c r="J85" s="106" t="str">
        <f t="shared" ca="1" si="4"/>
        <v/>
      </c>
      <c r="K85" s="106" t="str">
        <f t="shared" si="5"/>
        <v/>
      </c>
      <c r="L85" s="98"/>
      <c r="M85" s="82"/>
      <c r="N85" s="83"/>
      <c r="O85" s="84"/>
      <c r="P85" s="81"/>
      <c r="Q85" s="81"/>
      <c r="R85" s="74" t="str">
        <f t="shared" si="6"/>
        <v/>
      </c>
      <c r="S85" s="81"/>
    </row>
    <row r="86" spans="1:19" ht="15" customHeight="1" thickBot="1" x14ac:dyDescent="0.4">
      <c r="A86" s="9" t="str">
        <f>IF(B$1="Select System Name", "",LOOKUP(B$1,'Reference Sheet'!B$3:B$114,'Reference Sheet'!A$3:A$114))</f>
        <v/>
      </c>
      <c r="B86" s="94"/>
      <c r="C86" s="94"/>
      <c r="D86" s="100"/>
      <c r="E86" s="94"/>
      <c r="F86" s="95"/>
      <c r="G86" s="94"/>
      <c r="H86" s="94"/>
      <c r="I86" s="99"/>
      <c r="J86" s="106" t="str">
        <f t="shared" ca="1" si="4"/>
        <v/>
      </c>
      <c r="K86" s="106" t="str">
        <f t="shared" si="5"/>
        <v/>
      </c>
      <c r="L86" s="98"/>
      <c r="M86" s="82"/>
      <c r="N86" s="83"/>
      <c r="O86" s="84"/>
      <c r="P86" s="81"/>
      <c r="Q86" s="81"/>
      <c r="R86" s="74" t="str">
        <f t="shared" si="6"/>
        <v/>
      </c>
      <c r="S86" s="81"/>
    </row>
    <row r="87" spans="1:19" ht="15" customHeight="1" thickBot="1" x14ac:dyDescent="0.4">
      <c r="A87" s="9" t="str">
        <f>IF(B$1="Select System Name", "",LOOKUP(B$1,'Reference Sheet'!B$3:B$114,'Reference Sheet'!A$3:A$114))</f>
        <v/>
      </c>
      <c r="B87" s="94"/>
      <c r="C87" s="94"/>
      <c r="D87" s="100"/>
      <c r="E87" s="94"/>
      <c r="F87" s="95"/>
      <c r="G87" s="94"/>
      <c r="H87" s="94"/>
      <c r="I87" s="99"/>
      <c r="J87" s="106" t="str">
        <f t="shared" ca="1" si="4"/>
        <v/>
      </c>
      <c r="K87" s="106" t="str">
        <f t="shared" si="5"/>
        <v/>
      </c>
      <c r="L87" s="98"/>
      <c r="M87" s="82"/>
      <c r="N87" s="83"/>
      <c r="O87" s="84"/>
      <c r="P87" s="81"/>
      <c r="Q87" s="81"/>
      <c r="R87" s="74" t="str">
        <f t="shared" si="6"/>
        <v/>
      </c>
      <c r="S87" s="81"/>
    </row>
    <row r="88" spans="1:19" ht="15" customHeight="1" thickBot="1" x14ac:dyDescent="0.4">
      <c r="A88" s="9" t="str">
        <f>IF(B$1="Select System Name", "",LOOKUP(B$1,'Reference Sheet'!B$3:B$114,'Reference Sheet'!A$3:A$114))</f>
        <v/>
      </c>
      <c r="B88" s="94"/>
      <c r="C88" s="94"/>
      <c r="D88" s="100"/>
      <c r="E88" s="94"/>
      <c r="F88" s="95"/>
      <c r="G88" s="94"/>
      <c r="H88" s="94"/>
      <c r="I88" s="99"/>
      <c r="J88" s="106" t="str">
        <f t="shared" ca="1" si="4"/>
        <v/>
      </c>
      <c r="K88" s="106" t="str">
        <f t="shared" si="5"/>
        <v/>
      </c>
      <c r="L88" s="98"/>
      <c r="M88" s="82"/>
      <c r="N88" s="83"/>
      <c r="O88" s="84"/>
      <c r="P88" s="81"/>
      <c r="Q88" s="81"/>
      <c r="R88" s="74" t="str">
        <f t="shared" si="6"/>
        <v/>
      </c>
      <c r="S88" s="81"/>
    </row>
    <row r="89" spans="1:19" ht="15" customHeight="1" thickBot="1" x14ac:dyDescent="0.4">
      <c r="A89" s="9" t="str">
        <f>IF(B$1="Select System Name", "",LOOKUP(B$1,'Reference Sheet'!B$3:B$114,'Reference Sheet'!A$3:A$114))</f>
        <v/>
      </c>
      <c r="B89" s="94"/>
      <c r="C89" s="94"/>
      <c r="D89" s="100"/>
      <c r="E89" s="94"/>
      <c r="F89" s="95"/>
      <c r="G89" s="94"/>
      <c r="H89" s="94"/>
      <c r="I89" s="99"/>
      <c r="J89" s="106" t="str">
        <f t="shared" ca="1" si="4"/>
        <v/>
      </c>
      <c r="K89" s="106" t="str">
        <f t="shared" si="5"/>
        <v/>
      </c>
      <c r="L89" s="98"/>
      <c r="M89" s="82"/>
      <c r="N89" s="83"/>
      <c r="O89" s="84"/>
      <c r="P89" s="81"/>
      <c r="Q89" s="81"/>
      <c r="R89" s="74" t="str">
        <f t="shared" si="6"/>
        <v/>
      </c>
      <c r="S89" s="81"/>
    </row>
    <row r="90" spans="1:19" ht="15" customHeight="1" thickBot="1" x14ac:dyDescent="0.4">
      <c r="A90" s="9" t="str">
        <f>IF(B$1="Select System Name", "",LOOKUP(B$1,'Reference Sheet'!B$3:B$114,'Reference Sheet'!A$3:A$114))</f>
        <v/>
      </c>
      <c r="B90" s="94"/>
      <c r="C90" s="94"/>
      <c r="D90" s="100"/>
      <c r="E90" s="94"/>
      <c r="F90" s="95"/>
      <c r="G90" s="94"/>
      <c r="H90" s="94"/>
      <c r="I90" s="99"/>
      <c r="J90" s="106" t="str">
        <f t="shared" ca="1" si="4"/>
        <v/>
      </c>
      <c r="K90" s="106" t="str">
        <f t="shared" si="5"/>
        <v/>
      </c>
      <c r="L90" s="98"/>
      <c r="M90" s="82"/>
      <c r="N90" s="83"/>
      <c r="O90" s="84"/>
      <c r="P90" s="81"/>
      <c r="Q90" s="81"/>
      <c r="R90" s="74" t="str">
        <f t="shared" si="6"/>
        <v/>
      </c>
      <c r="S90" s="81"/>
    </row>
    <row r="91" spans="1:19" ht="15" customHeight="1" thickBot="1" x14ac:dyDescent="0.4">
      <c r="A91" s="9" t="str">
        <f>IF(B$1="Select System Name", "",LOOKUP(B$1,'Reference Sheet'!B$3:B$114,'Reference Sheet'!A$3:A$114))</f>
        <v/>
      </c>
      <c r="B91" s="94"/>
      <c r="C91" s="94"/>
      <c r="D91" s="100"/>
      <c r="E91" s="94"/>
      <c r="F91" s="95"/>
      <c r="G91" s="94"/>
      <c r="H91" s="94"/>
      <c r="I91" s="99"/>
      <c r="J91" s="106" t="str">
        <f t="shared" ca="1" si="4"/>
        <v/>
      </c>
      <c r="K91" s="106" t="str">
        <f t="shared" si="5"/>
        <v/>
      </c>
      <c r="L91" s="98"/>
      <c r="M91" s="82"/>
      <c r="N91" s="83"/>
      <c r="O91" s="84"/>
      <c r="P91" s="81"/>
      <c r="Q91" s="81"/>
      <c r="R91" s="74" t="str">
        <f t="shared" si="6"/>
        <v/>
      </c>
      <c r="S91" s="81"/>
    </row>
    <row r="92" spans="1:19" ht="15" customHeight="1" thickBot="1" x14ac:dyDescent="0.4">
      <c r="A92" s="9" t="str">
        <f>IF(B$1="Select System Name", "",LOOKUP(B$1,'Reference Sheet'!B$3:B$114,'Reference Sheet'!A$3:A$114))</f>
        <v/>
      </c>
      <c r="B92" s="94"/>
      <c r="C92" s="94"/>
      <c r="D92" s="100"/>
      <c r="E92" s="94"/>
      <c r="F92" s="95"/>
      <c r="G92" s="94"/>
      <c r="H92" s="94"/>
      <c r="I92" s="99"/>
      <c r="J92" s="106" t="str">
        <f t="shared" ca="1" si="4"/>
        <v/>
      </c>
      <c r="K92" s="106" t="str">
        <f t="shared" si="5"/>
        <v/>
      </c>
      <c r="L92" s="98"/>
      <c r="M92" s="82"/>
      <c r="N92" s="83"/>
      <c r="O92" s="84"/>
      <c r="P92" s="81"/>
      <c r="Q92" s="81"/>
      <c r="R92" s="74" t="str">
        <f t="shared" si="6"/>
        <v/>
      </c>
      <c r="S92" s="81"/>
    </row>
    <row r="93" spans="1:19" ht="15" customHeight="1" thickBot="1" x14ac:dyDescent="0.4">
      <c r="A93" s="9" t="str">
        <f>IF(B$1="Select System Name", "",LOOKUP(B$1,'Reference Sheet'!B$3:B$114,'Reference Sheet'!A$3:A$114))</f>
        <v/>
      </c>
      <c r="B93" s="94"/>
      <c r="C93" s="94"/>
      <c r="D93" s="100"/>
      <c r="E93" s="94"/>
      <c r="F93" s="95"/>
      <c r="G93" s="94"/>
      <c r="H93" s="94"/>
      <c r="I93" s="99"/>
      <c r="J93" s="106" t="str">
        <f t="shared" ca="1" si="4"/>
        <v/>
      </c>
      <c r="K93" s="106" t="str">
        <f t="shared" si="5"/>
        <v/>
      </c>
      <c r="L93" s="98"/>
      <c r="M93" s="82"/>
      <c r="N93" s="83"/>
      <c r="O93" s="84"/>
      <c r="P93" s="81"/>
      <c r="Q93" s="81"/>
      <c r="R93" s="74" t="str">
        <f t="shared" si="6"/>
        <v/>
      </c>
      <c r="S93" s="81"/>
    </row>
    <row r="94" spans="1:19" ht="15" customHeight="1" thickBot="1" x14ac:dyDescent="0.4">
      <c r="A94" s="9" t="str">
        <f>IF(B$1="Select System Name", "",LOOKUP(B$1,'Reference Sheet'!B$3:B$114,'Reference Sheet'!A$3:A$114))</f>
        <v/>
      </c>
      <c r="B94" s="94"/>
      <c r="C94" s="94"/>
      <c r="D94" s="100"/>
      <c r="E94" s="94"/>
      <c r="F94" s="95"/>
      <c r="G94" s="94"/>
      <c r="H94" s="94"/>
      <c r="I94" s="99"/>
      <c r="J94" s="106" t="str">
        <f t="shared" ca="1" si="4"/>
        <v/>
      </c>
      <c r="K94" s="106" t="str">
        <f t="shared" si="5"/>
        <v/>
      </c>
      <c r="L94" s="98"/>
      <c r="M94" s="82"/>
      <c r="N94" s="83"/>
      <c r="O94" s="84"/>
      <c r="P94" s="81"/>
      <c r="Q94" s="81"/>
      <c r="R94" s="74" t="str">
        <f t="shared" si="6"/>
        <v/>
      </c>
      <c r="S94" s="81"/>
    </row>
    <row r="95" spans="1:19" ht="15" customHeight="1" thickBot="1" x14ac:dyDescent="0.4">
      <c r="A95" s="9" t="str">
        <f>IF(B$1="Select System Name", "",LOOKUP(B$1,'Reference Sheet'!B$3:B$114,'Reference Sheet'!A$3:A$114))</f>
        <v/>
      </c>
      <c r="B95" s="94"/>
      <c r="C95" s="94"/>
      <c r="D95" s="100"/>
      <c r="E95" s="94"/>
      <c r="F95" s="95"/>
      <c r="G95" s="94"/>
      <c r="H95" s="94"/>
      <c r="I95" s="99"/>
      <c r="J95" s="106" t="str">
        <f t="shared" ca="1" si="4"/>
        <v/>
      </c>
      <c r="K95" s="106" t="str">
        <f t="shared" si="5"/>
        <v/>
      </c>
      <c r="L95" s="98"/>
      <c r="M95" s="82"/>
      <c r="N95" s="83"/>
      <c r="O95" s="84"/>
      <c r="P95" s="81"/>
      <c r="Q95" s="81"/>
      <c r="R95" s="74" t="str">
        <f t="shared" si="6"/>
        <v/>
      </c>
      <c r="S95" s="81"/>
    </row>
    <row r="96" spans="1:19" ht="15" customHeight="1" thickBot="1" x14ac:dyDescent="0.4">
      <c r="A96" s="9" t="str">
        <f>IF(B$1="Select System Name", "",LOOKUP(B$1,'Reference Sheet'!B$3:B$114,'Reference Sheet'!A$3:A$114))</f>
        <v/>
      </c>
      <c r="B96" s="94"/>
      <c r="C96" s="94"/>
      <c r="D96" s="100"/>
      <c r="E96" s="94"/>
      <c r="F96" s="95"/>
      <c r="G96" s="94"/>
      <c r="H96" s="94"/>
      <c r="I96" s="99"/>
      <c r="J96" s="106" t="str">
        <f t="shared" ca="1" si="4"/>
        <v/>
      </c>
      <c r="K96" s="106" t="str">
        <f t="shared" si="5"/>
        <v/>
      </c>
      <c r="L96" s="98"/>
      <c r="M96" s="82"/>
      <c r="N96" s="83"/>
      <c r="O96" s="84"/>
      <c r="P96" s="81"/>
      <c r="Q96" s="81"/>
      <c r="R96" s="74" t="str">
        <f t="shared" si="6"/>
        <v/>
      </c>
      <c r="S96" s="81"/>
    </row>
    <row r="97" spans="1:19" ht="15" customHeight="1" thickBot="1" x14ac:dyDescent="0.4">
      <c r="A97" s="9" t="str">
        <f>IF(B$1="Select System Name", "",LOOKUP(B$1,'Reference Sheet'!B$3:B$114,'Reference Sheet'!A$3:A$114))</f>
        <v/>
      </c>
      <c r="B97" s="94"/>
      <c r="C97" s="94"/>
      <c r="D97" s="100"/>
      <c r="E97" s="94"/>
      <c r="F97" s="95"/>
      <c r="G97" s="94"/>
      <c r="H97" s="94"/>
      <c r="I97" s="99"/>
      <c r="J97" s="106" t="str">
        <f t="shared" ca="1" si="4"/>
        <v/>
      </c>
      <c r="K97" s="106" t="str">
        <f t="shared" si="5"/>
        <v/>
      </c>
      <c r="L97" s="98"/>
      <c r="M97" s="82"/>
      <c r="N97" s="83"/>
      <c r="O97" s="84"/>
      <c r="P97" s="81"/>
      <c r="Q97" s="81"/>
      <c r="R97" s="74" t="str">
        <f t="shared" si="6"/>
        <v/>
      </c>
      <c r="S97" s="81"/>
    </row>
    <row r="98" spans="1:19" ht="15" customHeight="1" thickBot="1" x14ac:dyDescent="0.4">
      <c r="A98" s="9" t="str">
        <f>IF(B$1="Select System Name", "",LOOKUP(B$1,'Reference Sheet'!B$3:B$114,'Reference Sheet'!A$3:A$114))</f>
        <v/>
      </c>
      <c r="B98" s="94"/>
      <c r="C98" s="94"/>
      <c r="D98" s="100"/>
      <c r="E98" s="94"/>
      <c r="F98" s="95"/>
      <c r="G98" s="94"/>
      <c r="H98" s="94"/>
      <c r="I98" s="99"/>
      <c r="J98" s="106" t="str">
        <f t="shared" ca="1" si="4"/>
        <v/>
      </c>
      <c r="K98" s="106" t="str">
        <f t="shared" si="5"/>
        <v/>
      </c>
      <c r="L98" s="98"/>
      <c r="M98" s="82"/>
      <c r="N98" s="83"/>
      <c r="O98" s="84"/>
      <c r="P98" s="81"/>
      <c r="Q98" s="81"/>
      <c r="R98" s="74" t="str">
        <f t="shared" si="6"/>
        <v/>
      </c>
      <c r="S98" s="81"/>
    </row>
    <row r="99" spans="1:19" ht="15" customHeight="1" thickBot="1" x14ac:dyDescent="0.4">
      <c r="A99" s="9" t="str">
        <f>IF(B$1="Select System Name", "",LOOKUP(B$1,'Reference Sheet'!B$3:B$114,'Reference Sheet'!A$3:A$114))</f>
        <v/>
      </c>
      <c r="B99" s="94"/>
      <c r="C99" s="94"/>
      <c r="D99" s="100"/>
      <c r="E99" s="94"/>
      <c r="F99" s="95"/>
      <c r="G99" s="94"/>
      <c r="H99" s="94"/>
      <c r="I99" s="99"/>
      <c r="J99" s="106" t="str">
        <f t="shared" ca="1" si="4"/>
        <v/>
      </c>
      <c r="K99" s="106" t="str">
        <f t="shared" si="5"/>
        <v/>
      </c>
      <c r="L99" s="98"/>
      <c r="M99" s="82"/>
      <c r="N99" s="83"/>
      <c r="O99" s="84"/>
      <c r="P99" s="81"/>
      <c r="Q99" s="81"/>
      <c r="R99" s="74" t="str">
        <f t="shared" si="6"/>
        <v/>
      </c>
      <c r="S99" s="81"/>
    </row>
    <row r="100" spans="1:19" ht="15" customHeight="1" thickBot="1" x14ac:dyDescent="0.4">
      <c r="A100" s="9" t="str">
        <f>IF(B$1="Select System Name", "",LOOKUP(B$1,'Reference Sheet'!B$3:B$114,'Reference Sheet'!A$3:A$114))</f>
        <v/>
      </c>
      <c r="B100" s="94"/>
      <c r="C100" s="94"/>
      <c r="D100" s="100"/>
      <c r="E100" s="94"/>
      <c r="F100" s="95"/>
      <c r="G100" s="94"/>
      <c r="H100" s="94"/>
      <c r="I100" s="99"/>
      <c r="J100" s="106" t="str">
        <f t="shared" ca="1" si="4"/>
        <v/>
      </c>
      <c r="K100" s="106" t="str">
        <f t="shared" si="5"/>
        <v/>
      </c>
      <c r="L100" s="98"/>
      <c r="M100" s="82"/>
      <c r="N100" s="83"/>
      <c r="O100" s="84"/>
      <c r="P100" s="81"/>
      <c r="Q100" s="81"/>
      <c r="R100" s="74" t="str">
        <f t="shared" si="6"/>
        <v/>
      </c>
      <c r="S100" s="81"/>
    </row>
    <row r="101" spans="1:19" ht="15" customHeight="1" x14ac:dyDescent="0.35">
      <c r="B101" s="3" t="s">
        <v>229</v>
      </c>
      <c r="C101" s="3" t="s">
        <v>229</v>
      </c>
      <c r="D101" s="3" t="s">
        <v>229</v>
      </c>
      <c r="E101" s="3" t="s">
        <v>229</v>
      </c>
      <c r="F101" s="3" t="s">
        <v>229</v>
      </c>
      <c r="G101" s="3" t="s">
        <v>229</v>
      </c>
      <c r="H101" s="13" t="s">
        <v>229</v>
      </c>
      <c r="I101" s="3" t="s">
        <v>229</v>
      </c>
      <c r="J101" s="3" t="s">
        <v>229</v>
      </c>
      <c r="K101" s="3" t="s">
        <v>229</v>
      </c>
      <c r="L101" s="3" t="s">
        <v>229</v>
      </c>
      <c r="M101" s="3" t="s">
        <v>229</v>
      </c>
      <c r="N101" s="3" t="s">
        <v>229</v>
      </c>
      <c r="O101" s="3" t="s">
        <v>229</v>
      </c>
      <c r="P101" s="3" t="s">
        <v>229</v>
      </c>
      <c r="Q101" s="3" t="s">
        <v>229</v>
      </c>
      <c r="R101" s="3" t="s">
        <v>229</v>
      </c>
      <c r="S101" s="3" t="s">
        <v>229</v>
      </c>
    </row>
  </sheetData>
  <sheetProtection algorithmName="SHA-512" hashValue="JI/8Vo1EqsSNidgw4dF2aKH25uDd1khgvWYIRpWXSekvdSf9Kf9qLiEV+3wqNjHF4SPyIjRU1XDlQoEcuRlLGQ==" saltValue="fbbY1qATwEoSqPsGCp5gNw==" spinCount="100000" sheet="1" insertRows="0" deleteRows="0"/>
  <mergeCells count="3">
    <mergeCell ref="B1:C1"/>
    <mergeCell ref="D1:L1"/>
    <mergeCell ref="M2:S2"/>
  </mergeCells>
  <dataValidations xWindow="786" yWindow="501" count="17">
    <dataValidation type="date" allowBlank="1" showInputMessage="1" showErrorMessage="1" errorTitle="Incorrect Date of Purchase" error="Date of Purchase must be after July 1st, 1960 and before the current day." promptTitle="Step 5:" prompt="Enter a Date of Purchase/Rental after July 1st, 2016, unless the asset has replacement value greater than $50,000 (mm/dd/yyyy)" sqref="F4:F100" xr:uid="{00000000-0002-0000-0200-000000000000}">
      <formula1>22098</formula1>
      <formula2>TODAY()</formula2>
    </dataValidation>
    <dataValidation type="date" allowBlank="1" showInputMessage="1" showErrorMessage="1" errorTitle="Incorrect Date of Purchase" error="Date of Purchase must be after July 1st, 2016 and before the current day." promptTitle="Step 5:" prompt="Enter a Date of Purchase/Rental after July 1st, 2016 (mm/dd/yyyy)" sqref="F2" xr:uid="{00000000-0002-0000-0200-000001000000}">
      <formula1>42552</formula1>
      <formula2>TODAY()</formula2>
    </dataValidation>
    <dataValidation type="whole" operator="greaterThan" allowBlank="1" showInputMessage="1" showErrorMessage="1" errorTitle="Invalid Entry" error="Enter a value greater than $100.00 as the replacement cost the asset" promptTitle="Step 8:" prompt="Enter a Replacement Cost or Rental Cost in USD_x000a_E.g. $300" sqref="I4:I100" xr:uid="{00000000-0002-0000-0200-000002000000}">
      <formula1>100</formula1>
    </dataValidation>
    <dataValidation allowBlank="1" showInputMessage="1" showErrorMessage="1" promptTitle="Step 6:" prompt="Enter a description of the asset._x000a_E.g. Director Chair _x000a_OR_x000a_Enter the model of the Service/Support Vehicle. _x000a_E.g. E-450 Econoline Van" sqref="G4:G100" xr:uid="{00000000-0002-0000-0200-000003000000}"/>
    <dataValidation type="list" allowBlank="1" showInputMessage="1" showErrorMessage="1" promptTitle="Step 4:" prompt="Choose a Funding Source from the dropdown list" sqref="E4:E100" xr:uid="{00000000-0002-0000-0200-000004000000}">
      <formula1>EqFundingSource</formula1>
    </dataValidation>
    <dataValidation type="custom" allowBlank="1" showInputMessage="1" showErrorMessage="1" sqref="D2 D101" xr:uid="{00000000-0002-0000-0200-000005000000}">
      <formula1>LEFT(#REF!,1)</formula1>
    </dataValidation>
    <dataValidation type="list" allowBlank="1" showInputMessage="1" showErrorMessage="1" errorTitle="Incorrect Value" error="Select only from the choices given" promptTitle="Step 7:" prompt="Select an Asset Owner from the dropdown list" sqref="H4:H100" xr:uid="{00000000-0002-0000-0200-000006000000}">
      <formula1>RSAgencyOwner</formula1>
    </dataValidation>
    <dataValidation allowBlank="1" showInputMessage="1" showErrorMessage="1" promptTitle="Select System Name" prompt="Use the &quot;Rolling Stock&quot; tab to select the system name for all other tabs" sqref="B1:C1" xr:uid="{00000000-0002-0000-0200-000007000000}"/>
    <dataValidation type="custom" allowBlank="1" showInputMessage="1" showErrorMessage="1" error="Duplicate - Enter a Unique Value" promptTitle="Step 1: " prompt="Enter a Unique Asset ID:  E.g. _x000a_ACTA-EQUIP-3" sqref="B4:B100" xr:uid="{00000000-0002-0000-0200-000008000000}">
      <formula1>COUNTIF(B$4:B$100,B4)=1</formula1>
    </dataValidation>
    <dataValidation type="whole" allowBlank="1" showInputMessage="1" showErrorMessage="1" errorTitle="Incorrect Entry:" error="Value must be between 5 and 20 years." promptTitle="Step: 9" prompt="For non-vehicular equipment valued at (&gt;=) $50,000, enter a useful life between 5 and 20 years." sqref="L4:L100" xr:uid="{00000000-0002-0000-0200-000009000000}">
      <formula1>5</formula1>
      <formula2>20</formula2>
    </dataValidation>
    <dataValidation type="custom" operator="equal" allowBlank="1" showInputMessage="1" showErrorMessage="1" errorTitle="Invalid Entry" error="Claim ID must be 10 digits" promptTitle="Step 3:" prompt="Enter the the Partner Connect Claim ID:      _x000a_E.g. 3000012345_x000a__x000a_(Leave blank if purchased with local funds)" sqref="D4:D100" xr:uid="{00000000-0002-0000-0200-00000A000000}">
      <formula1>AND(ISNUMBER(D4),LEN(D4)=10)</formula1>
    </dataValidation>
    <dataValidation type="whole" allowBlank="1" showInputMessage="1" showErrorMessage="1" errorTitle="Invalid Entry:" error="Entry is out of the acceptable date range. " promptTitle="Step 11: FOR SERVICE/SUPPORT VEH" prompt="Enter a Service/Support Vehicle Model Year for the Agency-Owned vehicle" sqref="N4:N100" xr:uid="{00000000-0002-0000-0200-00000B000000}">
      <formula1>1990</formula1>
      <formula2>YEAR(TODAY())+1</formula2>
    </dataValidation>
    <dataValidation type="whole" allowBlank="1" showInputMessage="1" showErrorMessage="1" errorTitle="Invalid Entry" error="Please enter a number between 0 and 9" promptTitle="Step 14: FOR SERVICE/SUPPORT VEH" prompt="Enter the number of Service/Support Vehicle non-ambulatory seats (wheelchair seats)" sqref="Q4:Q100" xr:uid="{00000000-0002-0000-0200-00000C000000}">
      <formula1>0</formula1>
      <formula2>9</formula2>
    </dataValidation>
    <dataValidation type="list" errorStyle="information" allowBlank="1" showInputMessage="1" showErrorMessage="1" errorTitle="New Vehicle Make" error="Please ensure that the make added is not in the dropdown list before continuing. " promptTitle="Step 12: FOR SERVICE/SUPPORT VEH" prompt="Select a Service/Support Vehicle chassis make from the dropdown list. Enter the Make if not found._x000a_E.g. Ford" sqref="O4:O100" xr:uid="{00000000-0002-0000-0200-00000D000000}">
      <formula1>VehicleModels</formula1>
    </dataValidation>
    <dataValidation type="whole" operator="greaterThanOrEqual" allowBlank="1" showInputMessage="1" showErrorMessage="1" errorTitle="Invalid Entry" error="Enter a value greater than 0." promptTitle="Step 13: FOR SERVICE/SUPPORT VEH" prompt="Enter the number of Service/Support Vehicle ambulatory seats. Must be greater than 0." sqref="P4:P100" xr:uid="{00000000-0002-0000-0200-00000E000000}">
      <formula1>1</formula1>
    </dataValidation>
    <dataValidation type="textLength" operator="equal" allowBlank="1" showInputMessage="1" showErrorMessage="1" errorTitle="Invalid Entry:" error="VIN Number is incorrect" promptTitle="Step 10: FOR SERVICE/SUPPORT VEH" prompt="Enter a Service/Support vehicle VIN number for the Agency-Owned vehicle (if applicable)" sqref="M4:M100" xr:uid="{00000000-0002-0000-0200-00000F000000}">
      <formula1>17</formula1>
    </dataValidation>
    <dataValidation type="whole" allowBlank="1" showInputMessage="1" showErrorMessage="1" errorTitle="Invalid Entry" error="Please enter a mileage greater than 0 and less than 999.999." promptTitle="Step 15: FOR SERVICE/SUPPORT VEH" prompt="Enter the Service/Support Vehicle odometer reading on June 30th of the Fiscal Year.  " sqref="S4:S100" xr:uid="{00000000-0002-0000-0200-000010000000}">
      <formula1>0</formula1>
      <formula2>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786" yWindow="501" count="1">
        <x14:dataValidation type="list" allowBlank="1" showInputMessage="1" showErrorMessage="1" errorTitle="Not in Dropdown" error="Value is not an approved Asset Class" promptTitle="Step 2:" prompt="Select Asset Type from the dropdown list" xr:uid="{00000000-0002-0000-0200-000011000000}">
          <x14:formula1>
            <xm:f>'Reference Sheet'!$D$2:$D$7</xm:f>
          </x14:formula1>
          <xm:sqref>C4:C100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101"/>
  <sheetViews>
    <sheetView zoomScaleNormal="100" workbookViewId="0">
      <pane ySplit="3" topLeftCell="A4" activePane="bottomLeft" state="frozen"/>
      <selection activeCell="D12" sqref="D12"/>
      <selection pane="bottomLeft" activeCell="K1" sqref="I1:K1048576"/>
    </sheetView>
  </sheetViews>
  <sheetFormatPr defaultColWidth="11.81640625" defaultRowHeight="15" customHeight="1" x14ac:dyDescent="0.35"/>
  <cols>
    <col min="1" max="1" width="39.54296875" style="3" hidden="1" customWidth="1"/>
    <col min="2" max="2" width="15.1796875" style="3" bestFit="1" customWidth="1"/>
    <col min="3" max="3" width="19.453125" style="3" customWidth="1"/>
    <col min="4" max="4" width="17" style="3" customWidth="1"/>
    <col min="5" max="5" width="20" style="3" customWidth="1"/>
    <col min="6" max="6" width="24.26953125" style="3" bestFit="1" customWidth="1"/>
    <col min="7" max="7" width="44.453125" style="3" customWidth="1"/>
    <col min="8" max="8" width="14.54296875" style="3" customWidth="1"/>
    <col min="9" max="9" width="12.26953125" style="3" bestFit="1" customWidth="1"/>
    <col min="10" max="10" width="3.54296875" style="3" hidden="1" customWidth="1"/>
    <col min="11" max="11" width="24" style="3" customWidth="1"/>
    <col min="12" max="12" width="11.1796875" style="3" hidden="1" customWidth="1"/>
    <col min="13" max="13" width="28.453125" style="3" bestFit="1" customWidth="1"/>
    <col min="14" max="14" width="29.26953125" style="3" bestFit="1" customWidth="1"/>
    <col min="15" max="15" width="11.81640625" style="3" hidden="1" customWidth="1"/>
    <col min="16" max="16384" width="11.81640625" style="3"/>
  </cols>
  <sheetData>
    <row r="1" spans="1:15" ht="33" customHeight="1" thickBot="1" x14ac:dyDescent="0.65">
      <c r="A1" s="2"/>
      <c r="B1" s="110" t="str">
        <f>'1. Rolling Stock'!B1:C1</f>
        <v>Select System Name</v>
      </c>
      <c r="C1" s="111"/>
      <c r="D1" s="91"/>
      <c r="E1" s="91"/>
      <c r="F1" s="91"/>
      <c r="G1" s="91"/>
      <c r="H1" s="91"/>
      <c r="I1" s="91"/>
      <c r="J1" s="91"/>
      <c r="K1" s="91"/>
      <c r="L1" s="91"/>
      <c r="M1" s="91"/>
      <c r="N1"/>
    </row>
    <row r="2" spans="1:15" ht="18.75" customHeight="1" thickBot="1" x14ac:dyDescent="0.4">
      <c r="A2" s="2"/>
      <c r="B2" s="2"/>
      <c r="K2" s="91"/>
    </row>
    <row r="3" spans="1:15" s="10" customFormat="1" ht="30.75" customHeight="1" thickBot="1" x14ac:dyDescent="0.4">
      <c r="A3" s="88" t="s">
        <v>93</v>
      </c>
      <c r="B3" s="88" t="s">
        <v>91</v>
      </c>
      <c r="C3" s="88" t="s">
        <v>87</v>
      </c>
      <c r="D3" s="88" t="s">
        <v>0</v>
      </c>
      <c r="E3" s="88" t="s">
        <v>269</v>
      </c>
      <c r="F3" s="88" t="s">
        <v>266</v>
      </c>
      <c r="G3" s="88" t="s">
        <v>270</v>
      </c>
      <c r="H3" s="88" t="s">
        <v>271</v>
      </c>
      <c r="I3" s="88" t="s">
        <v>2</v>
      </c>
      <c r="J3" s="88" t="s">
        <v>262</v>
      </c>
      <c r="K3" s="88" t="s">
        <v>277</v>
      </c>
      <c r="L3" s="88" t="s">
        <v>258</v>
      </c>
      <c r="M3" s="88" t="s">
        <v>3</v>
      </c>
      <c r="N3" s="88" t="s">
        <v>267</v>
      </c>
    </row>
    <row r="4" spans="1:15" ht="15" customHeight="1" thickBot="1" x14ac:dyDescent="0.4">
      <c r="A4" s="9" t="str">
        <f>IF(B$1="Select System Name", "",LOOKUP(B$1,'Reference Sheet'!B$3:B$114,'Reference Sheet'!A$3:A$114))</f>
        <v/>
      </c>
      <c r="B4" s="94"/>
      <c r="C4" s="94"/>
      <c r="D4" s="94"/>
      <c r="E4" s="94"/>
      <c r="F4" s="95"/>
      <c r="G4" s="94"/>
      <c r="H4" s="101"/>
      <c r="I4" s="94"/>
      <c r="J4" s="9" t="str">
        <f>IF(F4="","",YEAR(F4))</f>
        <v/>
      </c>
      <c r="K4" s="98"/>
      <c r="L4" s="3" t="str">
        <f ca="1">IF(F4&lt;&gt; "",DATEDIF(F4,TODAY(),"Y"),"")</f>
        <v/>
      </c>
      <c r="M4" s="98"/>
      <c r="N4" s="99"/>
      <c r="O4" s="3" t="str">
        <f ca="1">IF(F4&lt;&gt;"",DATEDIF(F4,TODAY(),"Y"),IF(E4&lt;&gt;"",YEAR(TODAY())-E4,""))</f>
        <v/>
      </c>
    </row>
    <row r="5" spans="1:15" ht="15" customHeight="1" thickBot="1" x14ac:dyDescent="0.4">
      <c r="A5" s="9" t="str">
        <f>IF(B$1="Select System Name", "",LOOKUP(B$1,'Reference Sheet'!B$3:B$114,'Reference Sheet'!A$3:A$114))</f>
        <v/>
      </c>
      <c r="B5" s="94"/>
      <c r="C5" s="94"/>
      <c r="D5" s="94"/>
      <c r="E5" s="94"/>
      <c r="F5" s="95"/>
      <c r="G5" s="94"/>
      <c r="H5" s="101"/>
      <c r="I5" s="94"/>
      <c r="J5" s="9" t="str">
        <f t="shared" ref="J5:J19" si="0">IF(F5="","",YEAR(F5))</f>
        <v/>
      </c>
      <c r="K5" s="98"/>
      <c r="L5" s="9" t="str">
        <f t="shared" ref="L5:L19" ca="1" si="1">IF(F5&lt;&gt; "",DATEDIF(F5,TODAY(),"Y"),"")</f>
        <v/>
      </c>
      <c r="M5" s="98"/>
      <c r="N5" s="99"/>
      <c r="O5" s="3" t="str">
        <f t="shared" ref="O5:O19" ca="1" si="2">IF(F5&lt;&gt;"",DATEDIF(F5,TODAY(),"Y"),IF(E5&lt;&gt;"",YEAR(TODAY())-E5,""))</f>
        <v/>
      </c>
    </row>
    <row r="6" spans="1:15" ht="15" customHeight="1" thickBot="1" x14ac:dyDescent="0.4">
      <c r="A6" s="9" t="str">
        <f>IF(B$1="Select System Name", "",LOOKUP(B$1,'Reference Sheet'!B$3:B$114,'Reference Sheet'!A$3:A$114))</f>
        <v/>
      </c>
      <c r="B6" s="94"/>
      <c r="C6" s="94"/>
      <c r="D6" s="94"/>
      <c r="E6" s="94"/>
      <c r="F6" s="95"/>
      <c r="G6" s="94"/>
      <c r="H6" s="101"/>
      <c r="I6" s="94"/>
      <c r="J6" s="9" t="str">
        <f t="shared" si="0"/>
        <v/>
      </c>
      <c r="K6" s="98"/>
      <c r="L6" s="9" t="str">
        <f t="shared" ca="1" si="1"/>
        <v/>
      </c>
      <c r="M6" s="98"/>
      <c r="N6" s="99"/>
      <c r="O6" s="3" t="str">
        <f t="shared" ca="1" si="2"/>
        <v/>
      </c>
    </row>
    <row r="7" spans="1:15" ht="15" customHeight="1" thickBot="1" x14ac:dyDescent="0.4">
      <c r="A7" s="9" t="str">
        <f>IF(B$1="Select System Name", "",LOOKUP(B$1,'Reference Sheet'!B$3:B$114,'Reference Sheet'!A$3:A$114))</f>
        <v/>
      </c>
      <c r="B7" s="94"/>
      <c r="C7" s="94"/>
      <c r="D7" s="94"/>
      <c r="E7" s="94"/>
      <c r="F7" s="95"/>
      <c r="G7" s="94"/>
      <c r="H7" s="101"/>
      <c r="I7" s="94"/>
      <c r="J7" s="9" t="str">
        <f t="shared" si="0"/>
        <v/>
      </c>
      <c r="K7" s="98"/>
      <c r="L7" s="9" t="str">
        <f t="shared" ca="1" si="1"/>
        <v/>
      </c>
      <c r="M7" s="98"/>
      <c r="N7" s="99"/>
      <c r="O7" s="3" t="str">
        <f t="shared" ca="1" si="2"/>
        <v/>
      </c>
    </row>
    <row r="8" spans="1:15" ht="15" customHeight="1" thickBot="1" x14ac:dyDescent="0.4">
      <c r="A8" s="9" t="str">
        <f>IF(B$1="Select System Name", "",LOOKUP(B$1,'Reference Sheet'!B$3:B$114,'Reference Sheet'!A$3:A$114))</f>
        <v/>
      </c>
      <c r="B8" s="94"/>
      <c r="C8" s="94"/>
      <c r="D8" s="94"/>
      <c r="E8" s="94"/>
      <c r="F8" s="95"/>
      <c r="G8" s="94"/>
      <c r="H8" s="101"/>
      <c r="I8" s="94"/>
      <c r="J8" s="9" t="str">
        <f t="shared" si="0"/>
        <v/>
      </c>
      <c r="K8" s="98"/>
      <c r="L8" s="9" t="str">
        <f t="shared" ca="1" si="1"/>
        <v/>
      </c>
      <c r="M8" s="98"/>
      <c r="N8" s="99"/>
      <c r="O8" s="3" t="str">
        <f t="shared" ca="1" si="2"/>
        <v/>
      </c>
    </row>
    <row r="9" spans="1:15" ht="15" customHeight="1" thickBot="1" x14ac:dyDescent="0.4">
      <c r="A9" s="9" t="str">
        <f>IF(B$1="Select System Name", "",LOOKUP(B$1,'Reference Sheet'!B$3:B$114,'Reference Sheet'!A$3:A$114))</f>
        <v/>
      </c>
      <c r="B9" s="94"/>
      <c r="C9" s="94"/>
      <c r="D9" s="94"/>
      <c r="E9" s="94"/>
      <c r="F9" s="95"/>
      <c r="G9" s="94"/>
      <c r="H9" s="101"/>
      <c r="I9" s="94"/>
      <c r="J9" s="9" t="str">
        <f t="shared" si="0"/>
        <v/>
      </c>
      <c r="K9" s="98"/>
      <c r="L9" s="9" t="str">
        <f t="shared" ca="1" si="1"/>
        <v/>
      </c>
      <c r="M9" s="98"/>
      <c r="N9" s="99"/>
      <c r="O9" s="3" t="str">
        <f t="shared" ca="1" si="2"/>
        <v/>
      </c>
    </row>
    <row r="10" spans="1:15" ht="15" customHeight="1" thickBot="1" x14ac:dyDescent="0.4">
      <c r="A10" s="9" t="str">
        <f>IF(B$1="Select System Name", "",LOOKUP(B$1,'Reference Sheet'!B$3:B$114,'Reference Sheet'!A$3:A$114))</f>
        <v/>
      </c>
      <c r="B10" s="94"/>
      <c r="C10" s="94"/>
      <c r="D10" s="94"/>
      <c r="E10" s="94"/>
      <c r="F10" s="95"/>
      <c r="G10" s="94"/>
      <c r="H10" s="101"/>
      <c r="I10" s="94"/>
      <c r="J10" s="9" t="str">
        <f t="shared" si="0"/>
        <v/>
      </c>
      <c r="K10" s="98"/>
      <c r="L10" s="9" t="str">
        <f t="shared" ca="1" si="1"/>
        <v/>
      </c>
      <c r="M10" s="98"/>
      <c r="N10" s="99"/>
      <c r="O10" s="3" t="str">
        <f t="shared" ca="1" si="2"/>
        <v/>
      </c>
    </row>
    <row r="11" spans="1:15" ht="15" customHeight="1" thickBot="1" x14ac:dyDescent="0.4">
      <c r="A11" s="9" t="str">
        <f>IF(B$1="Select System Name", "",LOOKUP(B$1,'Reference Sheet'!B$3:B$114,'Reference Sheet'!A$3:A$114))</f>
        <v/>
      </c>
      <c r="B11" s="94"/>
      <c r="C11" s="94"/>
      <c r="D11" s="94"/>
      <c r="E11" s="94"/>
      <c r="F11" s="95"/>
      <c r="G11" s="94"/>
      <c r="H11" s="101"/>
      <c r="I11" s="94"/>
      <c r="J11" s="9" t="str">
        <f t="shared" si="0"/>
        <v/>
      </c>
      <c r="K11" s="98"/>
      <c r="L11" s="9" t="str">
        <f t="shared" ca="1" si="1"/>
        <v/>
      </c>
      <c r="M11" s="98"/>
      <c r="N11" s="99"/>
      <c r="O11" s="3" t="str">
        <f t="shared" ca="1" si="2"/>
        <v/>
      </c>
    </row>
    <row r="12" spans="1:15" ht="15" customHeight="1" thickBot="1" x14ac:dyDescent="0.4">
      <c r="A12" s="9" t="str">
        <f>IF(B$1="Select System Name", "",LOOKUP(B$1,'Reference Sheet'!B$3:B$114,'Reference Sheet'!A$3:A$114))</f>
        <v/>
      </c>
      <c r="B12" s="94"/>
      <c r="C12" s="94"/>
      <c r="D12" s="94"/>
      <c r="E12" s="94"/>
      <c r="F12" s="95"/>
      <c r="G12" s="94"/>
      <c r="H12" s="101"/>
      <c r="I12" s="94"/>
      <c r="J12" s="9" t="str">
        <f t="shared" si="0"/>
        <v/>
      </c>
      <c r="K12" s="98"/>
      <c r="L12" s="9" t="str">
        <f t="shared" ca="1" si="1"/>
        <v/>
      </c>
      <c r="M12" s="98"/>
      <c r="N12" s="99"/>
      <c r="O12" s="3" t="str">
        <f t="shared" ca="1" si="2"/>
        <v/>
      </c>
    </row>
    <row r="13" spans="1:15" ht="15" customHeight="1" thickBot="1" x14ac:dyDescent="0.4">
      <c r="A13" s="9" t="str">
        <f>IF(B$1="Select System Name", "",LOOKUP(B$1,'Reference Sheet'!B$3:B$114,'Reference Sheet'!A$3:A$114))</f>
        <v/>
      </c>
      <c r="B13" s="94"/>
      <c r="C13" s="94"/>
      <c r="D13" s="94"/>
      <c r="E13" s="94"/>
      <c r="F13" s="95"/>
      <c r="G13" s="94"/>
      <c r="H13" s="101"/>
      <c r="I13" s="94"/>
      <c r="J13" s="9" t="str">
        <f t="shared" si="0"/>
        <v/>
      </c>
      <c r="K13" s="98"/>
      <c r="L13" s="9" t="str">
        <f t="shared" ca="1" si="1"/>
        <v/>
      </c>
      <c r="M13" s="98"/>
      <c r="N13" s="99"/>
      <c r="O13" s="3" t="str">
        <f t="shared" ca="1" si="2"/>
        <v/>
      </c>
    </row>
    <row r="14" spans="1:15" ht="15" customHeight="1" thickBot="1" x14ac:dyDescent="0.4">
      <c r="A14" s="9" t="str">
        <f>IF(B$1="Select System Name", "",LOOKUP(B$1,'Reference Sheet'!B$3:B$114,'Reference Sheet'!A$3:A$114))</f>
        <v/>
      </c>
      <c r="B14" s="94"/>
      <c r="C14" s="94"/>
      <c r="D14" s="94"/>
      <c r="E14" s="94"/>
      <c r="F14" s="95"/>
      <c r="G14" s="94"/>
      <c r="H14" s="101"/>
      <c r="I14" s="94"/>
      <c r="J14" s="9" t="str">
        <f t="shared" si="0"/>
        <v/>
      </c>
      <c r="K14" s="98"/>
      <c r="L14" s="9" t="str">
        <f t="shared" ca="1" si="1"/>
        <v/>
      </c>
      <c r="M14" s="98"/>
      <c r="N14" s="99"/>
      <c r="O14" s="3" t="str">
        <f t="shared" ca="1" si="2"/>
        <v/>
      </c>
    </row>
    <row r="15" spans="1:15" ht="15" customHeight="1" thickBot="1" x14ac:dyDescent="0.4">
      <c r="A15" s="9" t="str">
        <f>IF(B$1="Select System Name", "",LOOKUP(B$1,'Reference Sheet'!B$3:B$114,'Reference Sheet'!A$3:A$114))</f>
        <v/>
      </c>
      <c r="B15" s="94"/>
      <c r="C15" s="94"/>
      <c r="D15" s="94"/>
      <c r="E15" s="94"/>
      <c r="F15" s="95"/>
      <c r="G15" s="94"/>
      <c r="H15" s="101"/>
      <c r="I15" s="94"/>
      <c r="J15" s="9" t="str">
        <f t="shared" si="0"/>
        <v/>
      </c>
      <c r="K15" s="98"/>
      <c r="L15" s="9" t="str">
        <f t="shared" ca="1" si="1"/>
        <v/>
      </c>
      <c r="M15" s="98"/>
      <c r="N15" s="99"/>
      <c r="O15" s="3" t="str">
        <f t="shared" ca="1" si="2"/>
        <v/>
      </c>
    </row>
    <row r="16" spans="1:15" ht="15" customHeight="1" thickBot="1" x14ac:dyDescent="0.4">
      <c r="A16" s="9" t="str">
        <f>IF(B$1="Select System Name", "",LOOKUP(B$1,'Reference Sheet'!B$3:B$114,'Reference Sheet'!A$3:A$114))</f>
        <v/>
      </c>
      <c r="B16" s="94"/>
      <c r="C16" s="94"/>
      <c r="D16" s="94"/>
      <c r="E16" s="94"/>
      <c r="F16" s="95"/>
      <c r="G16" s="94"/>
      <c r="H16" s="101"/>
      <c r="I16" s="94"/>
      <c r="J16" s="9" t="str">
        <f t="shared" si="0"/>
        <v/>
      </c>
      <c r="K16" s="98"/>
      <c r="L16" s="9" t="str">
        <f t="shared" ca="1" si="1"/>
        <v/>
      </c>
      <c r="M16" s="98"/>
      <c r="N16" s="99"/>
      <c r="O16" s="3" t="str">
        <f t="shared" ca="1" si="2"/>
        <v/>
      </c>
    </row>
    <row r="17" spans="1:15" ht="15" customHeight="1" thickBot="1" x14ac:dyDescent="0.4">
      <c r="A17" s="9" t="str">
        <f>IF(B$1="Select System Name", "",LOOKUP(B$1,'Reference Sheet'!B$3:B$114,'Reference Sheet'!A$3:A$114))</f>
        <v/>
      </c>
      <c r="B17" s="94"/>
      <c r="C17" s="94"/>
      <c r="D17" s="94"/>
      <c r="E17" s="94"/>
      <c r="F17" s="95"/>
      <c r="G17" s="94"/>
      <c r="H17" s="101"/>
      <c r="I17" s="94"/>
      <c r="J17" s="9" t="str">
        <f t="shared" si="0"/>
        <v/>
      </c>
      <c r="K17" s="98"/>
      <c r="L17" s="9" t="str">
        <f t="shared" ca="1" si="1"/>
        <v/>
      </c>
      <c r="M17" s="98"/>
      <c r="N17" s="99"/>
      <c r="O17" s="3" t="str">
        <f t="shared" ca="1" si="2"/>
        <v/>
      </c>
    </row>
    <row r="18" spans="1:15" ht="15" customHeight="1" thickBot="1" x14ac:dyDescent="0.4">
      <c r="A18" s="9" t="str">
        <f>IF(B$1="Select System Name", "",LOOKUP(B$1,'Reference Sheet'!B$3:B$114,'Reference Sheet'!A$3:A$114))</f>
        <v/>
      </c>
      <c r="B18" s="94"/>
      <c r="C18" s="94"/>
      <c r="D18" s="94"/>
      <c r="E18" s="94"/>
      <c r="F18" s="95"/>
      <c r="G18" s="94"/>
      <c r="H18" s="101"/>
      <c r="I18" s="94"/>
      <c r="J18" s="9" t="str">
        <f t="shared" si="0"/>
        <v/>
      </c>
      <c r="K18" s="98"/>
      <c r="L18" s="9" t="str">
        <f t="shared" ca="1" si="1"/>
        <v/>
      </c>
      <c r="M18" s="98"/>
      <c r="N18" s="99"/>
      <c r="O18" s="3" t="str">
        <f t="shared" ca="1" si="2"/>
        <v/>
      </c>
    </row>
    <row r="19" spans="1:15" ht="15" customHeight="1" thickBot="1" x14ac:dyDescent="0.4">
      <c r="A19" s="9" t="str">
        <f>IF(B$1="Select System Name", "",LOOKUP(B$1,'Reference Sheet'!B$3:B$114,'Reference Sheet'!A$3:A$114))</f>
        <v/>
      </c>
      <c r="B19" s="94"/>
      <c r="C19" s="94"/>
      <c r="D19" s="94"/>
      <c r="E19" s="94"/>
      <c r="F19" s="95"/>
      <c r="G19" s="94"/>
      <c r="H19" s="101"/>
      <c r="I19" s="94"/>
      <c r="J19" s="9" t="str">
        <f t="shared" si="0"/>
        <v/>
      </c>
      <c r="K19" s="98"/>
      <c r="L19" s="9" t="str">
        <f t="shared" ca="1" si="1"/>
        <v/>
      </c>
      <c r="M19" s="98"/>
      <c r="N19" s="99"/>
      <c r="O19" s="3" t="str">
        <f t="shared" ca="1" si="2"/>
        <v/>
      </c>
    </row>
    <row r="20" spans="1:15" ht="15" customHeight="1" thickBot="1" x14ac:dyDescent="0.4">
      <c r="A20" s="9" t="str">
        <f>IF(B$1="Select System Name", "",LOOKUP(B$1,'Reference Sheet'!B$3:B$114,'Reference Sheet'!A$3:A$114))</f>
        <v/>
      </c>
      <c r="B20" s="94"/>
      <c r="C20" s="94"/>
      <c r="D20" s="94"/>
      <c r="E20" s="94"/>
      <c r="F20" s="95"/>
      <c r="G20" s="94"/>
      <c r="H20" s="101"/>
      <c r="I20" s="94"/>
      <c r="J20" s="9" t="str">
        <f>IF(F20="","",YEAR(F20))</f>
        <v/>
      </c>
      <c r="K20" s="98"/>
      <c r="L20" s="3" t="str">
        <f ca="1">IF(F20&lt;&gt; "",DATEDIF(F20,TODAY(),"Y"),"")</f>
        <v/>
      </c>
      <c r="M20" s="98"/>
      <c r="N20" s="99"/>
      <c r="O20" s="3" t="str">
        <f ca="1">IF(F20&lt;&gt;"",DATEDIF(F20,TODAY(),"Y"),IF(E20&lt;&gt;"",YEAR(TODAY())-E20,""))</f>
        <v/>
      </c>
    </row>
    <row r="21" spans="1:15" ht="15" customHeight="1" thickBot="1" x14ac:dyDescent="0.4">
      <c r="A21" s="9" t="str">
        <f>IF(B$1="Select System Name", "",LOOKUP(B$1,'Reference Sheet'!B$3:B$114,'Reference Sheet'!A$3:A$114))</f>
        <v/>
      </c>
      <c r="B21" s="94"/>
      <c r="C21" s="94"/>
      <c r="D21" s="94"/>
      <c r="E21" s="94"/>
      <c r="F21" s="95"/>
      <c r="G21" s="94"/>
      <c r="H21" s="101"/>
      <c r="I21" s="94"/>
      <c r="J21" s="9" t="str">
        <f t="shared" ref="J21:J35" si="3">IF(F21="","",YEAR(F21))</f>
        <v/>
      </c>
      <c r="K21" s="98"/>
      <c r="L21" s="9" t="str">
        <f t="shared" ref="L21:L35" ca="1" si="4">IF(F21&lt;&gt; "",DATEDIF(F21,TODAY(),"Y"),"")</f>
        <v/>
      </c>
      <c r="M21" s="98"/>
      <c r="N21" s="99"/>
      <c r="O21" s="3" t="str">
        <f t="shared" ref="O21:O35" ca="1" si="5">IF(F21&lt;&gt;"",DATEDIF(F21,TODAY(),"Y"),IF(E21&lt;&gt;"",YEAR(TODAY())-E21,""))</f>
        <v/>
      </c>
    </row>
    <row r="22" spans="1:15" ht="15" customHeight="1" thickBot="1" x14ac:dyDescent="0.4">
      <c r="A22" s="9" t="str">
        <f>IF(B$1="Select System Name", "",LOOKUP(B$1,'Reference Sheet'!B$3:B$114,'Reference Sheet'!A$3:A$114))</f>
        <v/>
      </c>
      <c r="B22" s="94"/>
      <c r="C22" s="94"/>
      <c r="D22" s="94"/>
      <c r="E22" s="94"/>
      <c r="F22" s="95"/>
      <c r="G22" s="94"/>
      <c r="H22" s="101"/>
      <c r="I22" s="94"/>
      <c r="J22" s="9" t="str">
        <f t="shared" si="3"/>
        <v/>
      </c>
      <c r="K22" s="98"/>
      <c r="L22" s="9" t="str">
        <f t="shared" ca="1" si="4"/>
        <v/>
      </c>
      <c r="M22" s="98"/>
      <c r="N22" s="99"/>
      <c r="O22" s="3" t="str">
        <f t="shared" ca="1" si="5"/>
        <v/>
      </c>
    </row>
    <row r="23" spans="1:15" ht="15" customHeight="1" thickBot="1" x14ac:dyDescent="0.4">
      <c r="A23" s="9" t="str">
        <f>IF(B$1="Select System Name", "",LOOKUP(B$1,'Reference Sheet'!B$3:B$114,'Reference Sheet'!A$3:A$114))</f>
        <v/>
      </c>
      <c r="B23" s="94"/>
      <c r="C23" s="94"/>
      <c r="D23" s="94"/>
      <c r="E23" s="94"/>
      <c r="F23" s="95"/>
      <c r="G23" s="94"/>
      <c r="H23" s="101"/>
      <c r="I23" s="94"/>
      <c r="J23" s="9" t="str">
        <f t="shared" si="3"/>
        <v/>
      </c>
      <c r="K23" s="98"/>
      <c r="L23" s="9" t="str">
        <f t="shared" ca="1" si="4"/>
        <v/>
      </c>
      <c r="M23" s="98"/>
      <c r="N23" s="99"/>
      <c r="O23" s="3" t="str">
        <f t="shared" ca="1" si="5"/>
        <v/>
      </c>
    </row>
    <row r="24" spans="1:15" ht="15" customHeight="1" thickBot="1" x14ac:dyDescent="0.4">
      <c r="A24" s="9" t="str">
        <f>IF(B$1="Select System Name", "",LOOKUP(B$1,'Reference Sheet'!B$3:B$114,'Reference Sheet'!A$3:A$114))</f>
        <v/>
      </c>
      <c r="B24" s="94"/>
      <c r="C24" s="94"/>
      <c r="D24" s="94"/>
      <c r="E24" s="94"/>
      <c r="F24" s="95"/>
      <c r="G24" s="94"/>
      <c r="H24" s="101"/>
      <c r="I24" s="94"/>
      <c r="J24" s="9" t="str">
        <f t="shared" si="3"/>
        <v/>
      </c>
      <c r="K24" s="98"/>
      <c r="L24" s="9" t="str">
        <f t="shared" ca="1" si="4"/>
        <v/>
      </c>
      <c r="M24" s="98"/>
      <c r="N24" s="99"/>
      <c r="O24" s="3" t="str">
        <f t="shared" ca="1" si="5"/>
        <v/>
      </c>
    </row>
    <row r="25" spans="1:15" ht="15" customHeight="1" thickBot="1" x14ac:dyDescent="0.4">
      <c r="A25" s="9" t="str">
        <f>IF(B$1="Select System Name", "",LOOKUP(B$1,'Reference Sheet'!B$3:B$114,'Reference Sheet'!A$3:A$114))</f>
        <v/>
      </c>
      <c r="B25" s="94"/>
      <c r="C25" s="94"/>
      <c r="D25" s="94"/>
      <c r="E25" s="94"/>
      <c r="F25" s="95"/>
      <c r="G25" s="94"/>
      <c r="H25" s="101"/>
      <c r="I25" s="94"/>
      <c r="J25" s="9" t="str">
        <f t="shared" si="3"/>
        <v/>
      </c>
      <c r="K25" s="98"/>
      <c r="L25" s="9" t="str">
        <f t="shared" ca="1" si="4"/>
        <v/>
      </c>
      <c r="M25" s="98"/>
      <c r="N25" s="99"/>
      <c r="O25" s="3" t="str">
        <f t="shared" ca="1" si="5"/>
        <v/>
      </c>
    </row>
    <row r="26" spans="1:15" ht="15" customHeight="1" thickBot="1" x14ac:dyDescent="0.4">
      <c r="A26" s="9" t="str">
        <f>IF(B$1="Select System Name", "",LOOKUP(B$1,'Reference Sheet'!B$3:B$114,'Reference Sheet'!A$3:A$114))</f>
        <v/>
      </c>
      <c r="B26" s="94"/>
      <c r="C26" s="94"/>
      <c r="D26" s="94"/>
      <c r="E26" s="94"/>
      <c r="F26" s="95"/>
      <c r="G26" s="94"/>
      <c r="H26" s="101"/>
      <c r="I26" s="94"/>
      <c r="J26" s="9" t="str">
        <f t="shared" si="3"/>
        <v/>
      </c>
      <c r="K26" s="98"/>
      <c r="L26" s="9" t="str">
        <f t="shared" ca="1" si="4"/>
        <v/>
      </c>
      <c r="M26" s="98"/>
      <c r="N26" s="99"/>
      <c r="O26" s="3" t="str">
        <f t="shared" ca="1" si="5"/>
        <v/>
      </c>
    </row>
    <row r="27" spans="1:15" ht="15" customHeight="1" thickBot="1" x14ac:dyDescent="0.4">
      <c r="A27" s="9" t="str">
        <f>IF(B$1="Select System Name", "",LOOKUP(B$1,'Reference Sheet'!B$3:B$114,'Reference Sheet'!A$3:A$114))</f>
        <v/>
      </c>
      <c r="B27" s="94"/>
      <c r="C27" s="94"/>
      <c r="D27" s="94"/>
      <c r="E27" s="94"/>
      <c r="F27" s="95"/>
      <c r="G27" s="94"/>
      <c r="H27" s="101"/>
      <c r="I27" s="94"/>
      <c r="J27" s="9" t="str">
        <f t="shared" si="3"/>
        <v/>
      </c>
      <c r="K27" s="98"/>
      <c r="L27" s="9" t="str">
        <f t="shared" ca="1" si="4"/>
        <v/>
      </c>
      <c r="M27" s="98"/>
      <c r="N27" s="99"/>
      <c r="O27" s="3" t="str">
        <f t="shared" ca="1" si="5"/>
        <v/>
      </c>
    </row>
    <row r="28" spans="1:15" ht="15" customHeight="1" thickBot="1" x14ac:dyDescent="0.4">
      <c r="A28" s="9" t="str">
        <f>IF(B$1="Select System Name", "",LOOKUP(B$1,'Reference Sheet'!B$3:B$114,'Reference Sheet'!A$3:A$114))</f>
        <v/>
      </c>
      <c r="B28" s="94"/>
      <c r="C28" s="94"/>
      <c r="D28" s="94"/>
      <c r="E28" s="94"/>
      <c r="F28" s="95"/>
      <c r="G28" s="94"/>
      <c r="H28" s="101"/>
      <c r="I28" s="94"/>
      <c r="J28" s="9" t="str">
        <f t="shared" si="3"/>
        <v/>
      </c>
      <c r="K28" s="98"/>
      <c r="L28" s="9" t="str">
        <f t="shared" ca="1" si="4"/>
        <v/>
      </c>
      <c r="M28" s="98"/>
      <c r="N28" s="99"/>
      <c r="O28" s="3" t="str">
        <f t="shared" ca="1" si="5"/>
        <v/>
      </c>
    </row>
    <row r="29" spans="1:15" ht="15" customHeight="1" thickBot="1" x14ac:dyDescent="0.4">
      <c r="A29" s="9" t="str">
        <f>IF(B$1="Select System Name", "",LOOKUP(B$1,'Reference Sheet'!B$3:B$114,'Reference Sheet'!A$3:A$114))</f>
        <v/>
      </c>
      <c r="B29" s="94"/>
      <c r="C29" s="94"/>
      <c r="D29" s="94"/>
      <c r="E29" s="94"/>
      <c r="F29" s="95"/>
      <c r="G29" s="94"/>
      <c r="H29" s="101"/>
      <c r="I29" s="94"/>
      <c r="J29" s="9" t="str">
        <f t="shared" si="3"/>
        <v/>
      </c>
      <c r="K29" s="98"/>
      <c r="L29" s="9" t="str">
        <f t="shared" ca="1" si="4"/>
        <v/>
      </c>
      <c r="M29" s="98"/>
      <c r="N29" s="99"/>
      <c r="O29" s="3" t="str">
        <f t="shared" ca="1" si="5"/>
        <v/>
      </c>
    </row>
    <row r="30" spans="1:15" ht="15" customHeight="1" thickBot="1" x14ac:dyDescent="0.4">
      <c r="A30" s="9" t="str">
        <f>IF(B$1="Select System Name", "",LOOKUP(B$1,'Reference Sheet'!B$3:B$114,'Reference Sheet'!A$3:A$114))</f>
        <v/>
      </c>
      <c r="B30" s="94"/>
      <c r="C30" s="94"/>
      <c r="D30" s="94"/>
      <c r="E30" s="94"/>
      <c r="F30" s="95"/>
      <c r="G30" s="94"/>
      <c r="H30" s="101"/>
      <c r="I30" s="94"/>
      <c r="J30" s="9" t="str">
        <f t="shared" si="3"/>
        <v/>
      </c>
      <c r="K30" s="98"/>
      <c r="L30" s="9" t="str">
        <f t="shared" ca="1" si="4"/>
        <v/>
      </c>
      <c r="M30" s="98"/>
      <c r="N30" s="99"/>
      <c r="O30" s="3" t="str">
        <f t="shared" ca="1" si="5"/>
        <v/>
      </c>
    </row>
    <row r="31" spans="1:15" ht="15" customHeight="1" thickBot="1" x14ac:dyDescent="0.4">
      <c r="A31" s="9" t="str">
        <f>IF(B$1="Select System Name", "",LOOKUP(B$1,'Reference Sheet'!B$3:B$114,'Reference Sheet'!A$3:A$114))</f>
        <v/>
      </c>
      <c r="B31" s="94"/>
      <c r="C31" s="94"/>
      <c r="D31" s="94"/>
      <c r="E31" s="94"/>
      <c r="F31" s="95"/>
      <c r="G31" s="94"/>
      <c r="H31" s="101"/>
      <c r="I31" s="94"/>
      <c r="J31" s="9" t="str">
        <f t="shared" si="3"/>
        <v/>
      </c>
      <c r="K31" s="98"/>
      <c r="L31" s="9" t="str">
        <f t="shared" ca="1" si="4"/>
        <v/>
      </c>
      <c r="M31" s="98"/>
      <c r="N31" s="99"/>
      <c r="O31" s="3" t="str">
        <f t="shared" ca="1" si="5"/>
        <v/>
      </c>
    </row>
    <row r="32" spans="1:15" ht="15" customHeight="1" thickBot="1" x14ac:dyDescent="0.4">
      <c r="A32" s="9" t="str">
        <f>IF(B$1="Select System Name", "",LOOKUP(B$1,'Reference Sheet'!B$3:B$114,'Reference Sheet'!A$3:A$114))</f>
        <v/>
      </c>
      <c r="B32" s="94"/>
      <c r="C32" s="94"/>
      <c r="D32" s="94"/>
      <c r="E32" s="94"/>
      <c r="F32" s="95"/>
      <c r="G32" s="94"/>
      <c r="H32" s="101"/>
      <c r="I32" s="94"/>
      <c r="J32" s="9" t="str">
        <f t="shared" si="3"/>
        <v/>
      </c>
      <c r="K32" s="98"/>
      <c r="L32" s="9" t="str">
        <f t="shared" ca="1" si="4"/>
        <v/>
      </c>
      <c r="M32" s="98"/>
      <c r="N32" s="99"/>
      <c r="O32" s="3" t="str">
        <f t="shared" ca="1" si="5"/>
        <v/>
      </c>
    </row>
    <row r="33" spans="1:15" ht="15" customHeight="1" thickBot="1" x14ac:dyDescent="0.4">
      <c r="A33" s="9" t="str">
        <f>IF(B$1="Select System Name", "",LOOKUP(B$1,'Reference Sheet'!B$3:B$114,'Reference Sheet'!A$3:A$114))</f>
        <v/>
      </c>
      <c r="B33" s="94"/>
      <c r="C33" s="94"/>
      <c r="D33" s="94"/>
      <c r="E33" s="94"/>
      <c r="F33" s="95"/>
      <c r="G33" s="94"/>
      <c r="H33" s="101"/>
      <c r="I33" s="94"/>
      <c r="J33" s="9" t="str">
        <f t="shared" si="3"/>
        <v/>
      </c>
      <c r="K33" s="98"/>
      <c r="L33" s="9" t="str">
        <f t="shared" ca="1" si="4"/>
        <v/>
      </c>
      <c r="M33" s="98"/>
      <c r="N33" s="99"/>
      <c r="O33" s="3" t="str">
        <f t="shared" ca="1" si="5"/>
        <v/>
      </c>
    </row>
    <row r="34" spans="1:15" ht="15" customHeight="1" thickBot="1" x14ac:dyDescent="0.4">
      <c r="A34" s="9" t="str">
        <f>IF(B$1="Select System Name", "",LOOKUP(B$1,'Reference Sheet'!B$3:B$114,'Reference Sheet'!A$3:A$114))</f>
        <v/>
      </c>
      <c r="B34" s="94"/>
      <c r="C34" s="94"/>
      <c r="D34" s="94"/>
      <c r="E34" s="94"/>
      <c r="F34" s="95"/>
      <c r="G34" s="94"/>
      <c r="H34" s="101"/>
      <c r="I34" s="94"/>
      <c r="J34" s="9" t="str">
        <f t="shared" si="3"/>
        <v/>
      </c>
      <c r="K34" s="98"/>
      <c r="L34" s="9" t="str">
        <f t="shared" ca="1" si="4"/>
        <v/>
      </c>
      <c r="M34" s="98"/>
      <c r="N34" s="99"/>
      <c r="O34" s="3" t="str">
        <f t="shared" ca="1" si="5"/>
        <v/>
      </c>
    </row>
    <row r="35" spans="1:15" ht="15" customHeight="1" thickBot="1" x14ac:dyDescent="0.4">
      <c r="A35" s="9" t="str">
        <f>IF(B$1="Select System Name", "",LOOKUP(B$1,'Reference Sheet'!B$3:B$114,'Reference Sheet'!A$3:A$114))</f>
        <v/>
      </c>
      <c r="B35" s="94"/>
      <c r="C35" s="94"/>
      <c r="D35" s="94"/>
      <c r="E35" s="94"/>
      <c r="F35" s="95"/>
      <c r="G35" s="94"/>
      <c r="H35" s="101"/>
      <c r="I35" s="94"/>
      <c r="J35" s="9" t="str">
        <f t="shared" si="3"/>
        <v/>
      </c>
      <c r="K35" s="98"/>
      <c r="L35" s="9" t="str">
        <f t="shared" ca="1" si="4"/>
        <v/>
      </c>
      <c r="M35" s="98"/>
      <c r="N35" s="99"/>
      <c r="O35" s="3" t="str">
        <f t="shared" ca="1" si="5"/>
        <v/>
      </c>
    </row>
    <row r="36" spans="1:15" ht="15" customHeight="1" thickBot="1" x14ac:dyDescent="0.4">
      <c r="A36" s="9" t="str">
        <f>IF(B$1="Select System Name", "",LOOKUP(B$1,'Reference Sheet'!B$3:B$114,'Reference Sheet'!A$3:A$114))</f>
        <v/>
      </c>
      <c r="B36" s="94"/>
      <c r="C36" s="94"/>
      <c r="D36" s="94"/>
      <c r="E36" s="94"/>
      <c r="F36" s="95"/>
      <c r="G36" s="94"/>
      <c r="H36" s="101"/>
      <c r="I36" s="94"/>
      <c r="J36" s="9" t="str">
        <f>IF(F36="","",YEAR(F36))</f>
        <v/>
      </c>
      <c r="K36" s="98"/>
      <c r="L36" s="3" t="str">
        <f ca="1">IF(F36&lt;&gt; "",DATEDIF(F36,TODAY(),"Y"),"")</f>
        <v/>
      </c>
      <c r="M36" s="98"/>
      <c r="N36" s="99"/>
      <c r="O36" s="3" t="str">
        <f ca="1">IF(F36&lt;&gt;"",DATEDIF(F36,TODAY(),"Y"),IF(E36&lt;&gt;"",YEAR(TODAY())-E36,""))</f>
        <v/>
      </c>
    </row>
    <row r="37" spans="1:15" ht="15" customHeight="1" thickBot="1" x14ac:dyDescent="0.4">
      <c r="A37" s="9" t="str">
        <f>IF(B$1="Select System Name", "",LOOKUP(B$1,'Reference Sheet'!B$3:B$114,'Reference Sheet'!A$3:A$114))</f>
        <v/>
      </c>
      <c r="B37" s="94"/>
      <c r="C37" s="94"/>
      <c r="D37" s="94"/>
      <c r="E37" s="94"/>
      <c r="F37" s="95"/>
      <c r="G37" s="94"/>
      <c r="H37" s="101"/>
      <c r="I37" s="94"/>
      <c r="J37" s="9" t="str">
        <f t="shared" ref="J37:J51" si="6">IF(F37="","",YEAR(F37))</f>
        <v/>
      </c>
      <c r="K37" s="98"/>
      <c r="L37" s="9" t="str">
        <f t="shared" ref="L37:L51" ca="1" si="7">IF(F37&lt;&gt; "",DATEDIF(F37,TODAY(),"Y"),"")</f>
        <v/>
      </c>
      <c r="M37" s="98"/>
      <c r="N37" s="99"/>
      <c r="O37" s="3" t="str">
        <f t="shared" ref="O37:O51" ca="1" si="8">IF(F37&lt;&gt;"",DATEDIF(F37,TODAY(),"Y"),IF(E37&lt;&gt;"",YEAR(TODAY())-E37,""))</f>
        <v/>
      </c>
    </row>
    <row r="38" spans="1:15" ht="15" customHeight="1" thickBot="1" x14ac:dyDescent="0.4">
      <c r="A38" s="9" t="str">
        <f>IF(B$1="Select System Name", "",LOOKUP(B$1,'Reference Sheet'!B$3:B$114,'Reference Sheet'!A$3:A$114))</f>
        <v/>
      </c>
      <c r="B38" s="94"/>
      <c r="C38" s="94"/>
      <c r="D38" s="94"/>
      <c r="E38" s="94"/>
      <c r="F38" s="95"/>
      <c r="G38" s="94"/>
      <c r="H38" s="101"/>
      <c r="I38" s="94"/>
      <c r="J38" s="9" t="str">
        <f t="shared" si="6"/>
        <v/>
      </c>
      <c r="K38" s="98"/>
      <c r="L38" s="9" t="str">
        <f t="shared" ca="1" si="7"/>
        <v/>
      </c>
      <c r="M38" s="98"/>
      <c r="N38" s="99"/>
      <c r="O38" s="3" t="str">
        <f t="shared" ca="1" si="8"/>
        <v/>
      </c>
    </row>
    <row r="39" spans="1:15" ht="15" customHeight="1" thickBot="1" x14ac:dyDescent="0.4">
      <c r="A39" s="9" t="str">
        <f>IF(B$1="Select System Name", "",LOOKUP(B$1,'Reference Sheet'!B$3:B$114,'Reference Sheet'!A$3:A$114))</f>
        <v/>
      </c>
      <c r="B39" s="94"/>
      <c r="C39" s="94"/>
      <c r="D39" s="94"/>
      <c r="E39" s="94"/>
      <c r="F39" s="95"/>
      <c r="G39" s="94"/>
      <c r="H39" s="101"/>
      <c r="I39" s="94"/>
      <c r="J39" s="9" t="str">
        <f t="shared" si="6"/>
        <v/>
      </c>
      <c r="K39" s="98"/>
      <c r="L39" s="9" t="str">
        <f t="shared" ca="1" si="7"/>
        <v/>
      </c>
      <c r="M39" s="98"/>
      <c r="N39" s="99"/>
      <c r="O39" s="3" t="str">
        <f t="shared" ca="1" si="8"/>
        <v/>
      </c>
    </row>
    <row r="40" spans="1:15" ht="15" customHeight="1" thickBot="1" x14ac:dyDescent="0.4">
      <c r="A40" s="9" t="str">
        <f>IF(B$1="Select System Name", "",LOOKUP(B$1,'Reference Sheet'!B$3:B$114,'Reference Sheet'!A$3:A$114))</f>
        <v/>
      </c>
      <c r="B40" s="94"/>
      <c r="C40" s="94"/>
      <c r="D40" s="94"/>
      <c r="E40" s="94"/>
      <c r="F40" s="95"/>
      <c r="G40" s="94"/>
      <c r="H40" s="101"/>
      <c r="I40" s="94"/>
      <c r="J40" s="9" t="str">
        <f t="shared" si="6"/>
        <v/>
      </c>
      <c r="K40" s="98"/>
      <c r="L40" s="9" t="str">
        <f t="shared" ca="1" si="7"/>
        <v/>
      </c>
      <c r="M40" s="98"/>
      <c r="N40" s="99"/>
      <c r="O40" s="3" t="str">
        <f t="shared" ca="1" si="8"/>
        <v/>
      </c>
    </row>
    <row r="41" spans="1:15" ht="15" customHeight="1" thickBot="1" x14ac:dyDescent="0.4">
      <c r="A41" s="9" t="str">
        <f>IF(B$1="Select System Name", "",LOOKUP(B$1,'Reference Sheet'!B$3:B$114,'Reference Sheet'!A$3:A$114))</f>
        <v/>
      </c>
      <c r="B41" s="94"/>
      <c r="C41" s="94"/>
      <c r="D41" s="94"/>
      <c r="E41" s="94"/>
      <c r="F41" s="95"/>
      <c r="G41" s="94"/>
      <c r="H41" s="101"/>
      <c r="I41" s="94"/>
      <c r="J41" s="9" t="str">
        <f t="shared" si="6"/>
        <v/>
      </c>
      <c r="K41" s="98"/>
      <c r="L41" s="9" t="str">
        <f t="shared" ca="1" si="7"/>
        <v/>
      </c>
      <c r="M41" s="98"/>
      <c r="N41" s="99"/>
      <c r="O41" s="3" t="str">
        <f t="shared" ca="1" si="8"/>
        <v/>
      </c>
    </row>
    <row r="42" spans="1:15" ht="15" customHeight="1" thickBot="1" x14ac:dyDescent="0.4">
      <c r="A42" s="9" t="str">
        <f>IF(B$1="Select System Name", "",LOOKUP(B$1,'Reference Sheet'!B$3:B$114,'Reference Sheet'!A$3:A$114))</f>
        <v/>
      </c>
      <c r="B42" s="94"/>
      <c r="C42" s="94"/>
      <c r="D42" s="94"/>
      <c r="E42" s="94"/>
      <c r="F42" s="95"/>
      <c r="G42" s="94"/>
      <c r="H42" s="101"/>
      <c r="I42" s="94"/>
      <c r="J42" s="9" t="str">
        <f t="shared" si="6"/>
        <v/>
      </c>
      <c r="K42" s="98"/>
      <c r="L42" s="9" t="str">
        <f t="shared" ca="1" si="7"/>
        <v/>
      </c>
      <c r="M42" s="98"/>
      <c r="N42" s="99"/>
      <c r="O42" s="3" t="str">
        <f t="shared" ca="1" si="8"/>
        <v/>
      </c>
    </row>
    <row r="43" spans="1:15" ht="15" customHeight="1" thickBot="1" x14ac:dyDescent="0.4">
      <c r="A43" s="9" t="str">
        <f>IF(B$1="Select System Name", "",LOOKUP(B$1,'Reference Sheet'!B$3:B$114,'Reference Sheet'!A$3:A$114))</f>
        <v/>
      </c>
      <c r="B43" s="94"/>
      <c r="C43" s="94"/>
      <c r="D43" s="94"/>
      <c r="E43" s="94"/>
      <c r="F43" s="95"/>
      <c r="G43" s="94"/>
      <c r="H43" s="101"/>
      <c r="I43" s="94"/>
      <c r="J43" s="9" t="str">
        <f t="shared" si="6"/>
        <v/>
      </c>
      <c r="K43" s="98"/>
      <c r="L43" s="9" t="str">
        <f t="shared" ca="1" si="7"/>
        <v/>
      </c>
      <c r="M43" s="98"/>
      <c r="N43" s="99"/>
      <c r="O43" s="3" t="str">
        <f t="shared" ca="1" si="8"/>
        <v/>
      </c>
    </row>
    <row r="44" spans="1:15" ht="15" customHeight="1" thickBot="1" x14ac:dyDescent="0.4">
      <c r="A44" s="9" t="str">
        <f>IF(B$1="Select System Name", "",LOOKUP(B$1,'Reference Sheet'!B$3:B$114,'Reference Sheet'!A$3:A$114))</f>
        <v/>
      </c>
      <c r="B44" s="94"/>
      <c r="C44" s="94"/>
      <c r="D44" s="94"/>
      <c r="E44" s="94"/>
      <c r="F44" s="95"/>
      <c r="G44" s="94"/>
      <c r="H44" s="101"/>
      <c r="I44" s="94"/>
      <c r="J44" s="9" t="str">
        <f t="shared" si="6"/>
        <v/>
      </c>
      <c r="K44" s="98"/>
      <c r="L44" s="9" t="str">
        <f t="shared" ca="1" si="7"/>
        <v/>
      </c>
      <c r="M44" s="98"/>
      <c r="N44" s="99"/>
      <c r="O44" s="3" t="str">
        <f t="shared" ca="1" si="8"/>
        <v/>
      </c>
    </row>
    <row r="45" spans="1:15" ht="15" customHeight="1" thickBot="1" x14ac:dyDescent="0.4">
      <c r="A45" s="9" t="str">
        <f>IF(B$1="Select System Name", "",LOOKUP(B$1,'Reference Sheet'!B$3:B$114,'Reference Sheet'!A$3:A$114))</f>
        <v/>
      </c>
      <c r="B45" s="94"/>
      <c r="C45" s="94"/>
      <c r="D45" s="94"/>
      <c r="E45" s="94"/>
      <c r="F45" s="95"/>
      <c r="G45" s="94"/>
      <c r="H45" s="101"/>
      <c r="I45" s="94"/>
      <c r="J45" s="9" t="str">
        <f t="shared" si="6"/>
        <v/>
      </c>
      <c r="K45" s="98"/>
      <c r="L45" s="9" t="str">
        <f t="shared" ca="1" si="7"/>
        <v/>
      </c>
      <c r="M45" s="98"/>
      <c r="N45" s="99"/>
      <c r="O45" s="3" t="str">
        <f t="shared" ca="1" si="8"/>
        <v/>
      </c>
    </row>
    <row r="46" spans="1:15" ht="15" customHeight="1" thickBot="1" x14ac:dyDescent="0.4">
      <c r="A46" s="9" t="str">
        <f>IF(B$1="Select System Name", "",LOOKUP(B$1,'Reference Sheet'!B$3:B$114,'Reference Sheet'!A$3:A$114))</f>
        <v/>
      </c>
      <c r="B46" s="94"/>
      <c r="C46" s="94"/>
      <c r="D46" s="94"/>
      <c r="E46" s="94"/>
      <c r="F46" s="95"/>
      <c r="G46" s="94"/>
      <c r="H46" s="101"/>
      <c r="I46" s="94"/>
      <c r="J46" s="9" t="str">
        <f t="shared" si="6"/>
        <v/>
      </c>
      <c r="K46" s="98"/>
      <c r="L46" s="9" t="str">
        <f t="shared" ca="1" si="7"/>
        <v/>
      </c>
      <c r="M46" s="98"/>
      <c r="N46" s="99"/>
      <c r="O46" s="3" t="str">
        <f t="shared" ca="1" si="8"/>
        <v/>
      </c>
    </row>
    <row r="47" spans="1:15" ht="15" customHeight="1" thickBot="1" x14ac:dyDescent="0.4">
      <c r="A47" s="9" t="str">
        <f>IF(B$1="Select System Name", "",LOOKUP(B$1,'Reference Sheet'!B$3:B$114,'Reference Sheet'!A$3:A$114))</f>
        <v/>
      </c>
      <c r="B47" s="94"/>
      <c r="C47" s="94"/>
      <c r="D47" s="94"/>
      <c r="E47" s="94"/>
      <c r="F47" s="95"/>
      <c r="G47" s="94"/>
      <c r="H47" s="101"/>
      <c r="I47" s="94"/>
      <c r="J47" s="9" t="str">
        <f t="shared" si="6"/>
        <v/>
      </c>
      <c r="K47" s="98"/>
      <c r="L47" s="9" t="str">
        <f t="shared" ca="1" si="7"/>
        <v/>
      </c>
      <c r="M47" s="98"/>
      <c r="N47" s="99"/>
      <c r="O47" s="3" t="str">
        <f t="shared" ca="1" si="8"/>
        <v/>
      </c>
    </row>
    <row r="48" spans="1:15" ht="15" customHeight="1" thickBot="1" x14ac:dyDescent="0.4">
      <c r="A48" s="9" t="str">
        <f>IF(B$1="Select System Name", "",LOOKUP(B$1,'Reference Sheet'!B$3:B$114,'Reference Sheet'!A$3:A$114))</f>
        <v/>
      </c>
      <c r="B48" s="94"/>
      <c r="C48" s="94"/>
      <c r="D48" s="94"/>
      <c r="E48" s="94"/>
      <c r="F48" s="95"/>
      <c r="G48" s="94"/>
      <c r="H48" s="101"/>
      <c r="I48" s="94"/>
      <c r="J48" s="9" t="str">
        <f t="shared" si="6"/>
        <v/>
      </c>
      <c r="K48" s="98"/>
      <c r="L48" s="9" t="str">
        <f t="shared" ca="1" si="7"/>
        <v/>
      </c>
      <c r="M48" s="98"/>
      <c r="N48" s="99"/>
      <c r="O48" s="3" t="str">
        <f t="shared" ca="1" si="8"/>
        <v/>
      </c>
    </row>
    <row r="49" spans="1:15" ht="15" customHeight="1" thickBot="1" x14ac:dyDescent="0.4">
      <c r="A49" s="9" t="str">
        <f>IF(B$1="Select System Name", "",LOOKUP(B$1,'Reference Sheet'!B$3:B$114,'Reference Sheet'!A$3:A$114))</f>
        <v/>
      </c>
      <c r="B49" s="94"/>
      <c r="C49" s="94"/>
      <c r="D49" s="94"/>
      <c r="E49" s="94"/>
      <c r="F49" s="95"/>
      <c r="G49" s="94"/>
      <c r="H49" s="101"/>
      <c r="I49" s="94"/>
      <c r="J49" s="9" t="str">
        <f t="shared" si="6"/>
        <v/>
      </c>
      <c r="K49" s="98"/>
      <c r="L49" s="9" t="str">
        <f t="shared" ca="1" si="7"/>
        <v/>
      </c>
      <c r="M49" s="98"/>
      <c r="N49" s="99"/>
      <c r="O49" s="3" t="str">
        <f t="shared" ca="1" si="8"/>
        <v/>
      </c>
    </row>
    <row r="50" spans="1:15" ht="15" customHeight="1" thickBot="1" x14ac:dyDescent="0.4">
      <c r="A50" s="9" t="str">
        <f>IF(B$1="Select System Name", "",LOOKUP(B$1,'Reference Sheet'!B$3:B$114,'Reference Sheet'!A$3:A$114))</f>
        <v/>
      </c>
      <c r="B50" s="94"/>
      <c r="C50" s="94"/>
      <c r="D50" s="94"/>
      <c r="E50" s="94"/>
      <c r="F50" s="95"/>
      <c r="G50" s="94"/>
      <c r="H50" s="101"/>
      <c r="I50" s="94"/>
      <c r="J50" s="9" t="str">
        <f t="shared" si="6"/>
        <v/>
      </c>
      <c r="K50" s="98"/>
      <c r="L50" s="9" t="str">
        <f t="shared" ca="1" si="7"/>
        <v/>
      </c>
      <c r="M50" s="98"/>
      <c r="N50" s="99"/>
      <c r="O50" s="3" t="str">
        <f t="shared" ca="1" si="8"/>
        <v/>
      </c>
    </row>
    <row r="51" spans="1:15" ht="15" customHeight="1" thickBot="1" x14ac:dyDescent="0.4">
      <c r="A51" s="9" t="str">
        <f>IF(B$1="Select System Name", "",LOOKUP(B$1,'Reference Sheet'!B$3:B$114,'Reference Sheet'!A$3:A$114))</f>
        <v/>
      </c>
      <c r="B51" s="94"/>
      <c r="C51" s="94"/>
      <c r="D51" s="94"/>
      <c r="E51" s="94"/>
      <c r="F51" s="95"/>
      <c r="G51" s="94"/>
      <c r="H51" s="101"/>
      <c r="I51" s="94"/>
      <c r="J51" s="9" t="str">
        <f t="shared" si="6"/>
        <v/>
      </c>
      <c r="K51" s="98"/>
      <c r="L51" s="9" t="str">
        <f t="shared" ca="1" si="7"/>
        <v/>
      </c>
      <c r="M51" s="98"/>
      <c r="N51" s="99"/>
      <c r="O51" s="3" t="str">
        <f t="shared" ca="1" si="8"/>
        <v/>
      </c>
    </row>
    <row r="52" spans="1:15" ht="15" customHeight="1" thickBot="1" x14ac:dyDescent="0.4">
      <c r="A52" s="9" t="str">
        <f>IF(B$1="Select System Name", "",LOOKUP(B$1,'Reference Sheet'!B$3:B$114,'Reference Sheet'!A$3:A$114))</f>
        <v/>
      </c>
      <c r="B52" s="94"/>
      <c r="C52" s="94"/>
      <c r="D52" s="94"/>
      <c r="E52" s="94"/>
      <c r="F52" s="95"/>
      <c r="G52" s="94"/>
      <c r="H52" s="101"/>
      <c r="I52" s="94"/>
      <c r="J52" s="9" t="str">
        <f>IF(F52="","",YEAR(F52))</f>
        <v/>
      </c>
      <c r="K52" s="98"/>
      <c r="L52" s="3" t="str">
        <f ca="1">IF(F52&lt;&gt; "",DATEDIF(F52,TODAY(),"Y"),"")</f>
        <v/>
      </c>
      <c r="M52" s="98"/>
      <c r="N52" s="99"/>
      <c r="O52" s="3" t="str">
        <f ca="1">IF(F52&lt;&gt;"",DATEDIF(F52,TODAY(),"Y"),IF(E52&lt;&gt;"",YEAR(TODAY())-E52,""))</f>
        <v/>
      </c>
    </row>
    <row r="53" spans="1:15" ht="15" customHeight="1" thickBot="1" x14ac:dyDescent="0.4">
      <c r="A53" s="9" t="str">
        <f>IF(B$1="Select System Name", "",LOOKUP(B$1,'Reference Sheet'!B$3:B$114,'Reference Sheet'!A$3:A$114))</f>
        <v/>
      </c>
      <c r="B53" s="94"/>
      <c r="C53" s="94"/>
      <c r="D53" s="94"/>
      <c r="E53" s="94"/>
      <c r="F53" s="95"/>
      <c r="G53" s="94"/>
      <c r="H53" s="101"/>
      <c r="I53" s="94"/>
      <c r="J53" s="9" t="str">
        <f t="shared" ref="J53:J100" si="9">IF(F53="","",YEAR(F53))</f>
        <v/>
      </c>
      <c r="K53" s="98"/>
      <c r="L53" s="9" t="str">
        <f t="shared" ref="L53:L100" ca="1" si="10">IF(F53&lt;&gt; "",DATEDIF(F53,TODAY(),"Y"),"")</f>
        <v/>
      </c>
      <c r="M53" s="98"/>
      <c r="N53" s="99"/>
      <c r="O53" s="3" t="str">
        <f t="shared" ref="O53:O100" ca="1" si="11">IF(F53&lt;&gt;"",DATEDIF(F53,TODAY(),"Y"),IF(E53&lt;&gt;"",YEAR(TODAY())-E53,""))</f>
        <v/>
      </c>
    </row>
    <row r="54" spans="1:15" ht="15" customHeight="1" thickBot="1" x14ac:dyDescent="0.4">
      <c r="A54" s="9" t="str">
        <f>IF(B$1="Select System Name", "",LOOKUP(B$1,'Reference Sheet'!B$3:B$114,'Reference Sheet'!A$3:A$114))</f>
        <v/>
      </c>
      <c r="B54" s="94"/>
      <c r="C54" s="94"/>
      <c r="D54" s="94"/>
      <c r="E54" s="94"/>
      <c r="F54" s="95"/>
      <c r="G54" s="94"/>
      <c r="H54" s="101"/>
      <c r="I54" s="94"/>
      <c r="J54" s="9" t="str">
        <f t="shared" si="9"/>
        <v/>
      </c>
      <c r="K54" s="98"/>
      <c r="L54" s="9" t="str">
        <f t="shared" ca="1" si="10"/>
        <v/>
      </c>
      <c r="M54" s="98"/>
      <c r="N54" s="99"/>
      <c r="O54" s="3" t="str">
        <f t="shared" ca="1" si="11"/>
        <v/>
      </c>
    </row>
    <row r="55" spans="1:15" ht="15" customHeight="1" thickBot="1" x14ac:dyDescent="0.4">
      <c r="A55" s="9" t="str">
        <f>IF(B$1="Select System Name", "",LOOKUP(B$1,'Reference Sheet'!B$3:B$114,'Reference Sheet'!A$3:A$114))</f>
        <v/>
      </c>
      <c r="B55" s="94"/>
      <c r="C55" s="94"/>
      <c r="D55" s="94"/>
      <c r="E55" s="94"/>
      <c r="F55" s="95"/>
      <c r="G55" s="94"/>
      <c r="H55" s="101"/>
      <c r="I55" s="94"/>
      <c r="J55" s="9" t="str">
        <f t="shared" si="9"/>
        <v/>
      </c>
      <c r="K55" s="98"/>
      <c r="L55" s="9" t="str">
        <f t="shared" ca="1" si="10"/>
        <v/>
      </c>
      <c r="M55" s="98"/>
      <c r="N55" s="99"/>
      <c r="O55" s="3" t="str">
        <f t="shared" ca="1" si="11"/>
        <v/>
      </c>
    </row>
    <row r="56" spans="1:15" ht="15" customHeight="1" thickBot="1" x14ac:dyDescent="0.4">
      <c r="A56" s="9" t="str">
        <f>IF(B$1="Select System Name", "",LOOKUP(B$1,'Reference Sheet'!B$3:B$114,'Reference Sheet'!A$3:A$114))</f>
        <v/>
      </c>
      <c r="B56" s="94"/>
      <c r="C56" s="94"/>
      <c r="D56" s="94"/>
      <c r="E56" s="94"/>
      <c r="F56" s="95"/>
      <c r="G56" s="94"/>
      <c r="H56" s="101"/>
      <c r="I56" s="94"/>
      <c r="J56" s="9" t="str">
        <f t="shared" si="9"/>
        <v/>
      </c>
      <c r="K56" s="98"/>
      <c r="L56" s="9" t="str">
        <f t="shared" ca="1" si="10"/>
        <v/>
      </c>
      <c r="M56" s="98"/>
      <c r="N56" s="99"/>
      <c r="O56" s="3" t="str">
        <f t="shared" ca="1" si="11"/>
        <v/>
      </c>
    </row>
    <row r="57" spans="1:15" ht="15" customHeight="1" thickBot="1" x14ac:dyDescent="0.4">
      <c r="A57" s="9" t="str">
        <f>IF(B$1="Select System Name", "",LOOKUP(B$1,'Reference Sheet'!B$3:B$114,'Reference Sheet'!A$3:A$114))</f>
        <v/>
      </c>
      <c r="B57" s="94"/>
      <c r="C57" s="94"/>
      <c r="D57" s="94"/>
      <c r="E57" s="94"/>
      <c r="F57" s="95"/>
      <c r="G57" s="94"/>
      <c r="H57" s="101"/>
      <c r="I57" s="94"/>
      <c r="J57" s="9" t="str">
        <f t="shared" si="9"/>
        <v/>
      </c>
      <c r="K57" s="98"/>
      <c r="L57" s="9" t="str">
        <f t="shared" ca="1" si="10"/>
        <v/>
      </c>
      <c r="M57" s="98"/>
      <c r="N57" s="99"/>
      <c r="O57" s="3" t="str">
        <f t="shared" ca="1" si="11"/>
        <v/>
      </c>
    </row>
    <row r="58" spans="1:15" ht="15" customHeight="1" thickBot="1" x14ac:dyDescent="0.4">
      <c r="A58" s="9" t="str">
        <f>IF(B$1="Select System Name", "",LOOKUP(B$1,'Reference Sheet'!B$3:B$114,'Reference Sheet'!A$3:A$114))</f>
        <v/>
      </c>
      <c r="B58" s="94"/>
      <c r="C58" s="94"/>
      <c r="D58" s="94"/>
      <c r="E58" s="94"/>
      <c r="F58" s="95"/>
      <c r="G58" s="94"/>
      <c r="H58" s="101"/>
      <c r="I58" s="94"/>
      <c r="J58" s="9" t="str">
        <f t="shared" si="9"/>
        <v/>
      </c>
      <c r="K58" s="98"/>
      <c r="L58" s="9" t="str">
        <f t="shared" ca="1" si="10"/>
        <v/>
      </c>
      <c r="M58" s="98"/>
      <c r="N58" s="99"/>
      <c r="O58" s="3" t="str">
        <f t="shared" ca="1" si="11"/>
        <v/>
      </c>
    </row>
    <row r="59" spans="1:15" ht="15" customHeight="1" thickBot="1" x14ac:dyDescent="0.4">
      <c r="A59" s="9" t="str">
        <f>IF(B$1="Select System Name", "",LOOKUP(B$1,'Reference Sheet'!B$3:B$114,'Reference Sheet'!A$3:A$114))</f>
        <v/>
      </c>
      <c r="B59" s="94"/>
      <c r="C59" s="94"/>
      <c r="D59" s="94"/>
      <c r="E59" s="94"/>
      <c r="F59" s="95"/>
      <c r="G59" s="94"/>
      <c r="H59" s="101"/>
      <c r="I59" s="94"/>
      <c r="J59" s="9" t="str">
        <f t="shared" si="9"/>
        <v/>
      </c>
      <c r="K59" s="98"/>
      <c r="L59" s="9" t="str">
        <f t="shared" ca="1" si="10"/>
        <v/>
      </c>
      <c r="M59" s="98"/>
      <c r="N59" s="99"/>
      <c r="O59" s="3" t="str">
        <f t="shared" ca="1" si="11"/>
        <v/>
      </c>
    </row>
    <row r="60" spans="1:15" ht="15" customHeight="1" thickBot="1" x14ac:dyDescent="0.4">
      <c r="A60" s="9" t="str">
        <f>IF(B$1="Select System Name", "",LOOKUP(B$1,'Reference Sheet'!B$3:B$114,'Reference Sheet'!A$3:A$114))</f>
        <v/>
      </c>
      <c r="B60" s="94"/>
      <c r="C60" s="94"/>
      <c r="D60" s="94"/>
      <c r="E60" s="94"/>
      <c r="F60" s="95"/>
      <c r="G60" s="94"/>
      <c r="H60" s="101"/>
      <c r="I60" s="94"/>
      <c r="J60" s="9" t="str">
        <f t="shared" si="9"/>
        <v/>
      </c>
      <c r="K60" s="98"/>
      <c r="L60" s="9" t="str">
        <f t="shared" ca="1" si="10"/>
        <v/>
      </c>
      <c r="M60" s="98"/>
      <c r="N60" s="99"/>
      <c r="O60" s="3" t="str">
        <f t="shared" ca="1" si="11"/>
        <v/>
      </c>
    </row>
    <row r="61" spans="1:15" ht="15" customHeight="1" thickBot="1" x14ac:dyDescent="0.4">
      <c r="A61" s="9" t="str">
        <f>IF(B$1="Select System Name", "",LOOKUP(B$1,'Reference Sheet'!B$3:B$114,'Reference Sheet'!A$3:A$114))</f>
        <v/>
      </c>
      <c r="B61" s="94"/>
      <c r="C61" s="94"/>
      <c r="D61" s="94"/>
      <c r="E61" s="94"/>
      <c r="F61" s="95"/>
      <c r="G61" s="94"/>
      <c r="H61" s="101"/>
      <c r="I61" s="94"/>
      <c r="J61" s="9" t="str">
        <f t="shared" si="9"/>
        <v/>
      </c>
      <c r="K61" s="98"/>
      <c r="L61" s="9" t="str">
        <f t="shared" ca="1" si="10"/>
        <v/>
      </c>
      <c r="M61" s="98"/>
      <c r="N61" s="99"/>
      <c r="O61" s="3" t="str">
        <f t="shared" ca="1" si="11"/>
        <v/>
      </c>
    </row>
    <row r="62" spans="1:15" ht="15" customHeight="1" thickBot="1" x14ac:dyDescent="0.4">
      <c r="A62" s="9" t="str">
        <f>IF(B$1="Select System Name", "",LOOKUP(B$1,'Reference Sheet'!B$3:B$114,'Reference Sheet'!A$3:A$114))</f>
        <v/>
      </c>
      <c r="B62" s="94"/>
      <c r="C62" s="94"/>
      <c r="D62" s="94"/>
      <c r="E62" s="94"/>
      <c r="F62" s="95"/>
      <c r="G62" s="94"/>
      <c r="H62" s="101"/>
      <c r="I62" s="94"/>
      <c r="J62" s="9" t="str">
        <f t="shared" si="9"/>
        <v/>
      </c>
      <c r="K62" s="98"/>
      <c r="L62" s="9" t="str">
        <f t="shared" ca="1" si="10"/>
        <v/>
      </c>
      <c r="M62" s="98"/>
      <c r="N62" s="99"/>
      <c r="O62" s="3" t="str">
        <f t="shared" ca="1" si="11"/>
        <v/>
      </c>
    </row>
    <row r="63" spans="1:15" ht="15" customHeight="1" thickBot="1" x14ac:dyDescent="0.4">
      <c r="A63" s="9" t="str">
        <f>IF(B$1="Select System Name", "",LOOKUP(B$1,'Reference Sheet'!B$3:B$114,'Reference Sheet'!A$3:A$114))</f>
        <v/>
      </c>
      <c r="B63" s="94"/>
      <c r="C63" s="94"/>
      <c r="D63" s="94"/>
      <c r="E63" s="94"/>
      <c r="F63" s="95"/>
      <c r="G63" s="94"/>
      <c r="H63" s="101"/>
      <c r="I63" s="94"/>
      <c r="J63" s="9" t="str">
        <f t="shared" si="9"/>
        <v/>
      </c>
      <c r="K63" s="98"/>
      <c r="L63" s="9" t="str">
        <f t="shared" ca="1" si="10"/>
        <v/>
      </c>
      <c r="M63" s="98"/>
      <c r="N63" s="99"/>
      <c r="O63" s="3" t="str">
        <f t="shared" ca="1" si="11"/>
        <v/>
      </c>
    </row>
    <row r="64" spans="1:15" ht="15" customHeight="1" thickBot="1" x14ac:dyDescent="0.4">
      <c r="A64" s="9" t="str">
        <f>IF(B$1="Select System Name", "",LOOKUP(B$1,'Reference Sheet'!B$3:B$114,'Reference Sheet'!A$3:A$114))</f>
        <v/>
      </c>
      <c r="B64" s="94"/>
      <c r="C64" s="94"/>
      <c r="D64" s="94"/>
      <c r="E64" s="94"/>
      <c r="F64" s="95"/>
      <c r="G64" s="94"/>
      <c r="H64" s="101"/>
      <c r="I64" s="94"/>
      <c r="J64" s="9" t="str">
        <f t="shared" si="9"/>
        <v/>
      </c>
      <c r="K64" s="98"/>
      <c r="L64" s="9" t="str">
        <f t="shared" ca="1" si="10"/>
        <v/>
      </c>
      <c r="M64" s="98"/>
      <c r="N64" s="99"/>
      <c r="O64" s="3" t="str">
        <f t="shared" ca="1" si="11"/>
        <v/>
      </c>
    </row>
    <row r="65" spans="1:15" ht="15" customHeight="1" thickBot="1" x14ac:dyDescent="0.4">
      <c r="A65" s="9" t="str">
        <f>IF(B$1="Select System Name", "",LOOKUP(B$1,'Reference Sheet'!B$3:B$114,'Reference Sheet'!A$3:A$114))</f>
        <v/>
      </c>
      <c r="B65" s="94"/>
      <c r="C65" s="94"/>
      <c r="D65" s="94"/>
      <c r="E65" s="94"/>
      <c r="F65" s="95"/>
      <c r="G65" s="94"/>
      <c r="H65" s="101"/>
      <c r="I65" s="94"/>
      <c r="J65" s="9" t="str">
        <f t="shared" si="9"/>
        <v/>
      </c>
      <c r="K65" s="98"/>
      <c r="L65" s="9" t="str">
        <f t="shared" ca="1" si="10"/>
        <v/>
      </c>
      <c r="M65" s="98"/>
      <c r="N65" s="99"/>
      <c r="O65" s="3" t="str">
        <f t="shared" ca="1" si="11"/>
        <v/>
      </c>
    </row>
    <row r="66" spans="1:15" ht="15" customHeight="1" thickBot="1" x14ac:dyDescent="0.4">
      <c r="A66" s="9" t="str">
        <f>IF(B$1="Select System Name", "",LOOKUP(B$1,'Reference Sheet'!B$3:B$114,'Reference Sheet'!A$3:A$114))</f>
        <v/>
      </c>
      <c r="B66" s="94"/>
      <c r="C66" s="94"/>
      <c r="D66" s="94"/>
      <c r="E66" s="94"/>
      <c r="F66" s="95"/>
      <c r="G66" s="94"/>
      <c r="H66" s="101"/>
      <c r="I66" s="94"/>
      <c r="J66" s="9" t="str">
        <f>IF(F66="","",YEAR(F66))</f>
        <v/>
      </c>
      <c r="K66" s="98"/>
      <c r="L66" s="3" t="str">
        <f ca="1">IF(F66&lt;&gt; "",DATEDIF(F66,TODAY(),"Y"),"")</f>
        <v/>
      </c>
      <c r="M66" s="98"/>
      <c r="N66" s="99"/>
      <c r="O66" s="3" t="str">
        <f ca="1">IF(F66&lt;&gt;"",DATEDIF(F66,TODAY(),"Y"),IF(E66&lt;&gt;"",YEAR(TODAY())-E66,""))</f>
        <v/>
      </c>
    </row>
    <row r="67" spans="1:15" ht="15" customHeight="1" thickBot="1" x14ac:dyDescent="0.4">
      <c r="A67" s="9" t="str">
        <f>IF(B$1="Select System Name", "",LOOKUP(B$1,'Reference Sheet'!B$3:B$114,'Reference Sheet'!A$3:A$114))</f>
        <v/>
      </c>
      <c r="B67" s="94"/>
      <c r="C67" s="94"/>
      <c r="D67" s="94"/>
      <c r="E67" s="94"/>
      <c r="F67" s="95"/>
      <c r="G67" s="94"/>
      <c r="H67" s="101"/>
      <c r="I67" s="94"/>
      <c r="J67" s="9" t="str">
        <f t="shared" ref="J67:J81" si="12">IF(F67="","",YEAR(F67))</f>
        <v/>
      </c>
      <c r="K67" s="98"/>
      <c r="L67" s="9" t="str">
        <f t="shared" ref="L67:L81" ca="1" si="13">IF(F67&lt;&gt; "",DATEDIF(F67,TODAY(),"Y"),"")</f>
        <v/>
      </c>
      <c r="M67" s="98"/>
      <c r="N67" s="99"/>
      <c r="O67" s="3" t="str">
        <f t="shared" ref="O67:O81" ca="1" si="14">IF(F67&lt;&gt;"",DATEDIF(F67,TODAY(),"Y"),IF(E67&lt;&gt;"",YEAR(TODAY())-E67,""))</f>
        <v/>
      </c>
    </row>
    <row r="68" spans="1:15" ht="15" customHeight="1" thickBot="1" x14ac:dyDescent="0.4">
      <c r="A68" s="9" t="str">
        <f>IF(B$1="Select System Name", "",LOOKUP(B$1,'Reference Sheet'!B$3:B$114,'Reference Sheet'!A$3:A$114))</f>
        <v/>
      </c>
      <c r="B68" s="94"/>
      <c r="C68" s="94"/>
      <c r="D68" s="94"/>
      <c r="E68" s="94"/>
      <c r="F68" s="95"/>
      <c r="G68" s="94"/>
      <c r="H68" s="101"/>
      <c r="I68" s="94"/>
      <c r="J68" s="9" t="str">
        <f t="shared" si="12"/>
        <v/>
      </c>
      <c r="K68" s="98"/>
      <c r="L68" s="9" t="str">
        <f t="shared" ca="1" si="13"/>
        <v/>
      </c>
      <c r="M68" s="98"/>
      <c r="N68" s="99"/>
      <c r="O68" s="3" t="str">
        <f t="shared" ca="1" si="14"/>
        <v/>
      </c>
    </row>
    <row r="69" spans="1:15" ht="15" customHeight="1" thickBot="1" x14ac:dyDescent="0.4">
      <c r="A69" s="9" t="str">
        <f>IF(B$1="Select System Name", "",LOOKUP(B$1,'Reference Sheet'!B$3:B$114,'Reference Sheet'!A$3:A$114))</f>
        <v/>
      </c>
      <c r="B69" s="94"/>
      <c r="C69" s="94"/>
      <c r="D69" s="94"/>
      <c r="E69" s="94"/>
      <c r="F69" s="95"/>
      <c r="G69" s="94"/>
      <c r="H69" s="101"/>
      <c r="I69" s="94"/>
      <c r="J69" s="9" t="str">
        <f t="shared" si="12"/>
        <v/>
      </c>
      <c r="K69" s="98"/>
      <c r="L69" s="9" t="str">
        <f t="shared" ca="1" si="13"/>
        <v/>
      </c>
      <c r="M69" s="98"/>
      <c r="N69" s="99"/>
      <c r="O69" s="3" t="str">
        <f t="shared" ca="1" si="14"/>
        <v/>
      </c>
    </row>
    <row r="70" spans="1:15" ht="15" customHeight="1" thickBot="1" x14ac:dyDescent="0.4">
      <c r="A70" s="9" t="str">
        <f>IF(B$1="Select System Name", "",LOOKUP(B$1,'Reference Sheet'!B$3:B$114,'Reference Sheet'!A$3:A$114))</f>
        <v/>
      </c>
      <c r="B70" s="94"/>
      <c r="C70" s="94"/>
      <c r="D70" s="94"/>
      <c r="E70" s="94"/>
      <c r="F70" s="95"/>
      <c r="G70" s="94"/>
      <c r="H70" s="101"/>
      <c r="I70" s="94"/>
      <c r="J70" s="9" t="str">
        <f t="shared" si="12"/>
        <v/>
      </c>
      <c r="K70" s="98"/>
      <c r="L70" s="9" t="str">
        <f t="shared" ca="1" si="13"/>
        <v/>
      </c>
      <c r="M70" s="98"/>
      <c r="N70" s="99"/>
      <c r="O70" s="3" t="str">
        <f t="shared" ca="1" si="14"/>
        <v/>
      </c>
    </row>
    <row r="71" spans="1:15" ht="15" customHeight="1" thickBot="1" x14ac:dyDescent="0.4">
      <c r="A71" s="9" t="str">
        <f>IF(B$1="Select System Name", "",LOOKUP(B$1,'Reference Sheet'!B$3:B$114,'Reference Sheet'!A$3:A$114))</f>
        <v/>
      </c>
      <c r="B71" s="94"/>
      <c r="C71" s="94"/>
      <c r="D71" s="94"/>
      <c r="E71" s="94"/>
      <c r="F71" s="95"/>
      <c r="G71" s="94"/>
      <c r="H71" s="101"/>
      <c r="I71" s="94"/>
      <c r="J71" s="9" t="str">
        <f t="shared" si="12"/>
        <v/>
      </c>
      <c r="K71" s="98"/>
      <c r="L71" s="9" t="str">
        <f t="shared" ca="1" si="13"/>
        <v/>
      </c>
      <c r="M71" s="98"/>
      <c r="N71" s="99"/>
      <c r="O71" s="3" t="str">
        <f t="shared" ca="1" si="14"/>
        <v/>
      </c>
    </row>
    <row r="72" spans="1:15" ht="15" customHeight="1" thickBot="1" x14ac:dyDescent="0.4">
      <c r="A72" s="9" t="str">
        <f>IF(B$1="Select System Name", "",LOOKUP(B$1,'Reference Sheet'!B$3:B$114,'Reference Sheet'!A$3:A$114))</f>
        <v/>
      </c>
      <c r="B72" s="94"/>
      <c r="C72" s="94"/>
      <c r="D72" s="94"/>
      <c r="E72" s="94"/>
      <c r="F72" s="95"/>
      <c r="G72" s="94"/>
      <c r="H72" s="101"/>
      <c r="I72" s="94"/>
      <c r="J72" s="9" t="str">
        <f t="shared" si="12"/>
        <v/>
      </c>
      <c r="K72" s="98"/>
      <c r="L72" s="9" t="str">
        <f t="shared" ca="1" si="13"/>
        <v/>
      </c>
      <c r="M72" s="98"/>
      <c r="N72" s="99"/>
      <c r="O72" s="3" t="str">
        <f t="shared" ca="1" si="14"/>
        <v/>
      </c>
    </row>
    <row r="73" spans="1:15" ht="15" customHeight="1" thickBot="1" x14ac:dyDescent="0.4">
      <c r="A73" s="9" t="str">
        <f>IF(B$1="Select System Name", "",LOOKUP(B$1,'Reference Sheet'!B$3:B$114,'Reference Sheet'!A$3:A$114))</f>
        <v/>
      </c>
      <c r="B73" s="94"/>
      <c r="C73" s="94"/>
      <c r="D73" s="94"/>
      <c r="E73" s="94"/>
      <c r="F73" s="95"/>
      <c r="G73" s="94"/>
      <c r="H73" s="101"/>
      <c r="I73" s="94"/>
      <c r="J73" s="9" t="str">
        <f t="shared" si="12"/>
        <v/>
      </c>
      <c r="K73" s="98"/>
      <c r="L73" s="9" t="str">
        <f t="shared" ca="1" si="13"/>
        <v/>
      </c>
      <c r="M73" s="98"/>
      <c r="N73" s="99"/>
      <c r="O73" s="3" t="str">
        <f t="shared" ca="1" si="14"/>
        <v/>
      </c>
    </row>
    <row r="74" spans="1:15" ht="15" customHeight="1" thickBot="1" x14ac:dyDescent="0.4">
      <c r="A74" s="9" t="str">
        <f>IF(B$1="Select System Name", "",LOOKUP(B$1,'Reference Sheet'!B$3:B$114,'Reference Sheet'!A$3:A$114))</f>
        <v/>
      </c>
      <c r="B74" s="94"/>
      <c r="C74" s="94"/>
      <c r="D74" s="94"/>
      <c r="E74" s="94"/>
      <c r="F74" s="95"/>
      <c r="G74" s="94"/>
      <c r="H74" s="101"/>
      <c r="I74" s="94"/>
      <c r="J74" s="9" t="str">
        <f t="shared" si="12"/>
        <v/>
      </c>
      <c r="K74" s="98"/>
      <c r="L74" s="9" t="str">
        <f t="shared" ca="1" si="13"/>
        <v/>
      </c>
      <c r="M74" s="98"/>
      <c r="N74" s="99"/>
      <c r="O74" s="3" t="str">
        <f t="shared" ca="1" si="14"/>
        <v/>
      </c>
    </row>
    <row r="75" spans="1:15" ht="15" customHeight="1" thickBot="1" x14ac:dyDescent="0.4">
      <c r="A75" s="9" t="str">
        <f>IF(B$1="Select System Name", "",LOOKUP(B$1,'Reference Sheet'!B$3:B$114,'Reference Sheet'!A$3:A$114))</f>
        <v/>
      </c>
      <c r="B75" s="94"/>
      <c r="C75" s="94"/>
      <c r="D75" s="94"/>
      <c r="E75" s="94"/>
      <c r="F75" s="95"/>
      <c r="G75" s="94"/>
      <c r="H75" s="101"/>
      <c r="I75" s="94"/>
      <c r="J75" s="9" t="str">
        <f t="shared" si="12"/>
        <v/>
      </c>
      <c r="K75" s="98"/>
      <c r="L75" s="9" t="str">
        <f t="shared" ca="1" si="13"/>
        <v/>
      </c>
      <c r="M75" s="98"/>
      <c r="N75" s="99"/>
      <c r="O75" s="3" t="str">
        <f t="shared" ca="1" si="14"/>
        <v/>
      </c>
    </row>
    <row r="76" spans="1:15" ht="15" customHeight="1" thickBot="1" x14ac:dyDescent="0.4">
      <c r="A76" s="9" t="str">
        <f>IF(B$1="Select System Name", "",LOOKUP(B$1,'Reference Sheet'!B$3:B$114,'Reference Sheet'!A$3:A$114))</f>
        <v/>
      </c>
      <c r="B76" s="94"/>
      <c r="C76" s="94"/>
      <c r="D76" s="94"/>
      <c r="E76" s="94"/>
      <c r="F76" s="95"/>
      <c r="G76" s="94"/>
      <c r="H76" s="101"/>
      <c r="I76" s="94"/>
      <c r="J76" s="9" t="str">
        <f t="shared" si="12"/>
        <v/>
      </c>
      <c r="K76" s="98"/>
      <c r="L76" s="9" t="str">
        <f t="shared" ca="1" si="13"/>
        <v/>
      </c>
      <c r="M76" s="98"/>
      <c r="N76" s="99"/>
      <c r="O76" s="3" t="str">
        <f t="shared" ca="1" si="14"/>
        <v/>
      </c>
    </row>
    <row r="77" spans="1:15" ht="15" customHeight="1" thickBot="1" x14ac:dyDescent="0.4">
      <c r="A77" s="9" t="str">
        <f>IF(B$1="Select System Name", "",LOOKUP(B$1,'Reference Sheet'!B$3:B$114,'Reference Sheet'!A$3:A$114))</f>
        <v/>
      </c>
      <c r="B77" s="94"/>
      <c r="C77" s="94"/>
      <c r="D77" s="94"/>
      <c r="E77" s="94"/>
      <c r="F77" s="95"/>
      <c r="G77" s="94"/>
      <c r="H77" s="101"/>
      <c r="I77" s="94"/>
      <c r="J77" s="9" t="str">
        <f t="shared" si="12"/>
        <v/>
      </c>
      <c r="K77" s="98"/>
      <c r="L77" s="9" t="str">
        <f t="shared" ca="1" si="13"/>
        <v/>
      </c>
      <c r="M77" s="98"/>
      <c r="N77" s="99"/>
      <c r="O77" s="3" t="str">
        <f t="shared" ca="1" si="14"/>
        <v/>
      </c>
    </row>
    <row r="78" spans="1:15" ht="15" customHeight="1" thickBot="1" x14ac:dyDescent="0.4">
      <c r="A78" s="9" t="str">
        <f>IF(B$1="Select System Name", "",LOOKUP(B$1,'Reference Sheet'!B$3:B$114,'Reference Sheet'!A$3:A$114))</f>
        <v/>
      </c>
      <c r="B78" s="94"/>
      <c r="C78" s="94"/>
      <c r="D78" s="94"/>
      <c r="E78" s="94"/>
      <c r="F78" s="95"/>
      <c r="G78" s="94"/>
      <c r="H78" s="101"/>
      <c r="I78" s="94"/>
      <c r="J78" s="9" t="str">
        <f t="shared" si="12"/>
        <v/>
      </c>
      <c r="K78" s="98"/>
      <c r="L78" s="9" t="str">
        <f t="shared" ca="1" si="13"/>
        <v/>
      </c>
      <c r="M78" s="98"/>
      <c r="N78" s="99"/>
      <c r="O78" s="3" t="str">
        <f t="shared" ca="1" si="14"/>
        <v/>
      </c>
    </row>
    <row r="79" spans="1:15" ht="15" customHeight="1" thickBot="1" x14ac:dyDescent="0.4">
      <c r="A79" s="9" t="str">
        <f>IF(B$1="Select System Name", "",LOOKUP(B$1,'Reference Sheet'!B$3:B$114,'Reference Sheet'!A$3:A$114))</f>
        <v/>
      </c>
      <c r="B79" s="94"/>
      <c r="C79" s="94"/>
      <c r="D79" s="94"/>
      <c r="E79" s="94"/>
      <c r="F79" s="95"/>
      <c r="G79" s="94"/>
      <c r="H79" s="101"/>
      <c r="I79" s="94"/>
      <c r="J79" s="9" t="str">
        <f t="shared" si="12"/>
        <v/>
      </c>
      <c r="K79" s="98"/>
      <c r="L79" s="9" t="str">
        <f t="shared" ca="1" si="13"/>
        <v/>
      </c>
      <c r="M79" s="98"/>
      <c r="N79" s="99"/>
      <c r="O79" s="3" t="str">
        <f t="shared" ca="1" si="14"/>
        <v/>
      </c>
    </row>
    <row r="80" spans="1:15" ht="15" customHeight="1" thickBot="1" x14ac:dyDescent="0.4">
      <c r="A80" s="9" t="str">
        <f>IF(B$1="Select System Name", "",LOOKUP(B$1,'Reference Sheet'!B$3:B$114,'Reference Sheet'!A$3:A$114))</f>
        <v/>
      </c>
      <c r="B80" s="94"/>
      <c r="C80" s="94"/>
      <c r="D80" s="94"/>
      <c r="E80" s="94"/>
      <c r="F80" s="95"/>
      <c r="G80" s="94"/>
      <c r="H80" s="101"/>
      <c r="I80" s="94"/>
      <c r="J80" s="9" t="str">
        <f t="shared" si="12"/>
        <v/>
      </c>
      <c r="K80" s="98"/>
      <c r="L80" s="9" t="str">
        <f t="shared" ca="1" si="13"/>
        <v/>
      </c>
      <c r="M80" s="98"/>
      <c r="N80" s="99"/>
      <c r="O80" s="3" t="str">
        <f t="shared" ca="1" si="14"/>
        <v/>
      </c>
    </row>
    <row r="81" spans="1:15" ht="15" customHeight="1" thickBot="1" x14ac:dyDescent="0.4">
      <c r="A81" s="9" t="str">
        <f>IF(B$1="Select System Name", "",LOOKUP(B$1,'Reference Sheet'!B$3:B$114,'Reference Sheet'!A$3:A$114))</f>
        <v/>
      </c>
      <c r="B81" s="94"/>
      <c r="C81" s="94"/>
      <c r="D81" s="94"/>
      <c r="E81" s="94"/>
      <c r="F81" s="95"/>
      <c r="G81" s="94"/>
      <c r="H81" s="101"/>
      <c r="I81" s="94"/>
      <c r="J81" s="9" t="str">
        <f t="shared" si="12"/>
        <v/>
      </c>
      <c r="K81" s="98"/>
      <c r="L81" s="9" t="str">
        <f t="shared" ca="1" si="13"/>
        <v/>
      </c>
      <c r="M81" s="98"/>
      <c r="N81" s="99"/>
      <c r="O81" s="3" t="str">
        <f t="shared" ca="1" si="14"/>
        <v/>
      </c>
    </row>
    <row r="82" spans="1:15" ht="15" customHeight="1" thickBot="1" x14ac:dyDescent="0.4">
      <c r="A82" s="9" t="str">
        <f>IF(B$1="Select System Name", "",LOOKUP(B$1,'Reference Sheet'!B$3:B$114,'Reference Sheet'!A$3:A$114))</f>
        <v/>
      </c>
      <c r="B82" s="94"/>
      <c r="C82" s="94"/>
      <c r="D82" s="94"/>
      <c r="E82" s="94"/>
      <c r="F82" s="95"/>
      <c r="G82" s="94"/>
      <c r="H82" s="101"/>
      <c r="I82" s="94"/>
      <c r="J82" s="9" t="str">
        <f>IF(F82="","",YEAR(F82))</f>
        <v/>
      </c>
      <c r="K82" s="98"/>
      <c r="L82" s="3" t="str">
        <f ca="1">IF(F82&lt;&gt; "",DATEDIF(F82,TODAY(),"Y"),"")</f>
        <v/>
      </c>
      <c r="M82" s="98"/>
      <c r="N82" s="99"/>
      <c r="O82" s="3" t="str">
        <f ca="1">IF(F82&lt;&gt;"",DATEDIF(F82,TODAY(),"Y"),IF(E82&lt;&gt;"",YEAR(TODAY())-E82,""))</f>
        <v/>
      </c>
    </row>
    <row r="83" spans="1:15" ht="15" customHeight="1" thickBot="1" x14ac:dyDescent="0.4">
      <c r="A83" s="9" t="str">
        <f>IF(B$1="Select System Name", "",LOOKUP(B$1,'Reference Sheet'!B$3:B$114,'Reference Sheet'!A$3:A$114))</f>
        <v/>
      </c>
      <c r="B83" s="94"/>
      <c r="C83" s="94"/>
      <c r="D83" s="94"/>
      <c r="E83" s="94"/>
      <c r="F83" s="95"/>
      <c r="G83" s="94"/>
      <c r="H83" s="101"/>
      <c r="I83" s="94"/>
      <c r="J83" s="9" t="str">
        <f t="shared" ref="J83:J98" si="15">IF(F83="","",YEAR(F83))</f>
        <v/>
      </c>
      <c r="K83" s="98"/>
      <c r="L83" s="9" t="str">
        <f t="shared" ref="L83:L98" ca="1" si="16">IF(F83&lt;&gt; "",DATEDIF(F83,TODAY(),"Y"),"")</f>
        <v/>
      </c>
      <c r="M83" s="98"/>
      <c r="N83" s="99"/>
      <c r="O83" s="3" t="str">
        <f t="shared" ref="O83:O98" ca="1" si="17">IF(F83&lt;&gt;"",DATEDIF(F83,TODAY(),"Y"),IF(E83&lt;&gt;"",YEAR(TODAY())-E83,""))</f>
        <v/>
      </c>
    </row>
    <row r="84" spans="1:15" ht="15" customHeight="1" thickBot="1" x14ac:dyDescent="0.4">
      <c r="A84" s="9" t="str">
        <f>IF(B$1="Select System Name", "",LOOKUP(B$1,'Reference Sheet'!B$3:B$114,'Reference Sheet'!A$3:A$114))</f>
        <v/>
      </c>
      <c r="B84" s="94"/>
      <c r="C84" s="94"/>
      <c r="D84" s="94"/>
      <c r="E84" s="94"/>
      <c r="F84" s="95"/>
      <c r="G84" s="94"/>
      <c r="H84" s="101"/>
      <c r="I84" s="94"/>
      <c r="J84" s="9" t="str">
        <f t="shared" si="15"/>
        <v/>
      </c>
      <c r="K84" s="98"/>
      <c r="L84" s="9" t="str">
        <f t="shared" ca="1" si="16"/>
        <v/>
      </c>
      <c r="M84" s="98"/>
      <c r="N84" s="99"/>
      <c r="O84" s="3" t="str">
        <f t="shared" ca="1" si="17"/>
        <v/>
      </c>
    </row>
    <row r="85" spans="1:15" ht="15" customHeight="1" thickBot="1" x14ac:dyDescent="0.4">
      <c r="A85" s="9" t="str">
        <f>IF(B$1="Select System Name", "",LOOKUP(B$1,'Reference Sheet'!B$3:B$114,'Reference Sheet'!A$3:A$114))</f>
        <v/>
      </c>
      <c r="B85" s="94"/>
      <c r="C85" s="94"/>
      <c r="D85" s="94"/>
      <c r="E85" s="94"/>
      <c r="F85" s="95"/>
      <c r="G85" s="94"/>
      <c r="H85" s="101"/>
      <c r="I85" s="94"/>
      <c r="J85" s="9" t="str">
        <f t="shared" si="15"/>
        <v/>
      </c>
      <c r="K85" s="98"/>
      <c r="L85" s="9" t="str">
        <f t="shared" ca="1" si="16"/>
        <v/>
      </c>
      <c r="M85" s="98"/>
      <c r="N85" s="99"/>
      <c r="O85" s="3" t="str">
        <f t="shared" ca="1" si="17"/>
        <v/>
      </c>
    </row>
    <row r="86" spans="1:15" ht="15" customHeight="1" thickBot="1" x14ac:dyDescent="0.4">
      <c r="A86" s="9" t="str">
        <f>IF(B$1="Select System Name", "",LOOKUP(B$1,'Reference Sheet'!B$3:B$114,'Reference Sheet'!A$3:A$114))</f>
        <v/>
      </c>
      <c r="B86" s="94"/>
      <c r="C86" s="94"/>
      <c r="D86" s="94"/>
      <c r="E86" s="94"/>
      <c r="F86" s="95"/>
      <c r="G86" s="94"/>
      <c r="H86" s="101"/>
      <c r="I86" s="94"/>
      <c r="J86" s="9" t="str">
        <f t="shared" si="15"/>
        <v/>
      </c>
      <c r="K86" s="98"/>
      <c r="L86" s="9" t="str">
        <f t="shared" ca="1" si="16"/>
        <v/>
      </c>
      <c r="M86" s="98"/>
      <c r="N86" s="99"/>
      <c r="O86" s="3" t="str">
        <f t="shared" ca="1" si="17"/>
        <v/>
      </c>
    </row>
    <row r="87" spans="1:15" ht="15" customHeight="1" thickBot="1" x14ac:dyDescent="0.4">
      <c r="A87" s="9" t="str">
        <f>IF(B$1="Select System Name", "",LOOKUP(B$1,'Reference Sheet'!B$3:B$114,'Reference Sheet'!A$3:A$114))</f>
        <v/>
      </c>
      <c r="B87" s="94"/>
      <c r="C87" s="94"/>
      <c r="D87" s="94"/>
      <c r="E87" s="94"/>
      <c r="F87" s="95"/>
      <c r="G87" s="94"/>
      <c r="H87" s="101"/>
      <c r="I87" s="94"/>
      <c r="J87" s="9" t="str">
        <f t="shared" si="15"/>
        <v/>
      </c>
      <c r="K87" s="98"/>
      <c r="L87" s="9" t="str">
        <f t="shared" ca="1" si="16"/>
        <v/>
      </c>
      <c r="M87" s="98"/>
      <c r="N87" s="99"/>
      <c r="O87" s="3" t="str">
        <f t="shared" ca="1" si="17"/>
        <v/>
      </c>
    </row>
    <row r="88" spans="1:15" ht="15" customHeight="1" thickBot="1" x14ac:dyDescent="0.4">
      <c r="A88" s="9" t="str">
        <f>IF(B$1="Select System Name", "",LOOKUP(B$1,'Reference Sheet'!B$3:B$114,'Reference Sheet'!A$3:A$114))</f>
        <v/>
      </c>
      <c r="B88" s="94"/>
      <c r="C88" s="94"/>
      <c r="D88" s="94"/>
      <c r="E88" s="94"/>
      <c r="F88" s="95"/>
      <c r="G88" s="94"/>
      <c r="H88" s="101"/>
      <c r="I88" s="94"/>
      <c r="J88" s="9" t="str">
        <f t="shared" si="15"/>
        <v/>
      </c>
      <c r="K88" s="98"/>
      <c r="L88" s="9" t="str">
        <f t="shared" ca="1" si="16"/>
        <v/>
      </c>
      <c r="M88" s="98"/>
      <c r="N88" s="99"/>
      <c r="O88" s="3" t="str">
        <f t="shared" ca="1" si="17"/>
        <v/>
      </c>
    </row>
    <row r="89" spans="1:15" ht="15" customHeight="1" thickBot="1" x14ac:dyDescent="0.4">
      <c r="A89" s="9" t="str">
        <f>IF(B$1="Select System Name", "",LOOKUP(B$1,'Reference Sheet'!B$3:B$114,'Reference Sheet'!A$3:A$114))</f>
        <v/>
      </c>
      <c r="B89" s="94"/>
      <c r="C89" s="94"/>
      <c r="D89" s="94"/>
      <c r="E89" s="94"/>
      <c r="F89" s="95"/>
      <c r="G89" s="94"/>
      <c r="H89" s="101"/>
      <c r="I89" s="94"/>
      <c r="J89" s="9" t="str">
        <f t="shared" si="15"/>
        <v/>
      </c>
      <c r="K89" s="98"/>
      <c r="L89" s="9" t="str">
        <f t="shared" ca="1" si="16"/>
        <v/>
      </c>
      <c r="M89" s="98"/>
      <c r="N89" s="99"/>
      <c r="O89" s="3" t="str">
        <f t="shared" ca="1" si="17"/>
        <v/>
      </c>
    </row>
    <row r="90" spans="1:15" ht="15" customHeight="1" thickBot="1" x14ac:dyDescent="0.4">
      <c r="A90" s="9" t="str">
        <f>IF(B$1="Select System Name", "",LOOKUP(B$1,'Reference Sheet'!B$3:B$114,'Reference Sheet'!A$3:A$114))</f>
        <v/>
      </c>
      <c r="B90" s="94"/>
      <c r="C90" s="94"/>
      <c r="D90" s="94"/>
      <c r="E90" s="94"/>
      <c r="F90" s="95"/>
      <c r="G90" s="94"/>
      <c r="H90" s="101"/>
      <c r="I90" s="94"/>
      <c r="J90" s="9" t="str">
        <f t="shared" si="15"/>
        <v/>
      </c>
      <c r="K90" s="98"/>
      <c r="L90" s="9" t="str">
        <f t="shared" ca="1" si="16"/>
        <v/>
      </c>
      <c r="M90" s="98"/>
      <c r="N90" s="99"/>
      <c r="O90" s="3" t="str">
        <f t="shared" ca="1" si="17"/>
        <v/>
      </c>
    </row>
    <row r="91" spans="1:15" ht="15" customHeight="1" thickBot="1" x14ac:dyDescent="0.4">
      <c r="A91" s="9" t="str">
        <f>IF(B$1="Select System Name", "",LOOKUP(B$1,'Reference Sheet'!B$3:B$114,'Reference Sheet'!A$3:A$114))</f>
        <v/>
      </c>
      <c r="B91" s="94"/>
      <c r="C91" s="94"/>
      <c r="D91" s="94"/>
      <c r="E91" s="94"/>
      <c r="F91" s="95"/>
      <c r="G91" s="94"/>
      <c r="H91" s="101"/>
      <c r="I91" s="94"/>
      <c r="J91" s="9" t="str">
        <f t="shared" si="15"/>
        <v/>
      </c>
      <c r="K91" s="98"/>
      <c r="L91" s="9" t="str">
        <f t="shared" ca="1" si="16"/>
        <v/>
      </c>
      <c r="M91" s="98"/>
      <c r="N91" s="99"/>
      <c r="O91" s="3" t="str">
        <f t="shared" ca="1" si="17"/>
        <v/>
      </c>
    </row>
    <row r="92" spans="1:15" ht="15" customHeight="1" thickBot="1" x14ac:dyDescent="0.4">
      <c r="A92" s="9" t="str">
        <f>IF(B$1="Select System Name", "",LOOKUP(B$1,'Reference Sheet'!B$3:B$114,'Reference Sheet'!A$3:A$114))</f>
        <v/>
      </c>
      <c r="B92" s="94"/>
      <c r="C92" s="94"/>
      <c r="D92" s="94"/>
      <c r="E92" s="94"/>
      <c r="F92" s="95"/>
      <c r="G92" s="94"/>
      <c r="H92" s="101"/>
      <c r="I92" s="94"/>
      <c r="J92" s="9" t="str">
        <f t="shared" si="15"/>
        <v/>
      </c>
      <c r="K92" s="98"/>
      <c r="L92" s="9" t="str">
        <f t="shared" ca="1" si="16"/>
        <v/>
      </c>
      <c r="M92" s="98"/>
      <c r="N92" s="99"/>
      <c r="O92" s="3" t="str">
        <f t="shared" ca="1" si="17"/>
        <v/>
      </c>
    </row>
    <row r="93" spans="1:15" ht="15" customHeight="1" thickBot="1" x14ac:dyDescent="0.4">
      <c r="A93" s="9" t="str">
        <f>IF(B$1="Select System Name", "",LOOKUP(B$1,'Reference Sheet'!B$3:B$114,'Reference Sheet'!A$3:A$114))</f>
        <v/>
      </c>
      <c r="B93" s="94"/>
      <c r="C93" s="94"/>
      <c r="D93" s="94"/>
      <c r="E93" s="94"/>
      <c r="F93" s="95"/>
      <c r="G93" s="94"/>
      <c r="H93" s="101"/>
      <c r="I93" s="94"/>
      <c r="J93" s="9" t="str">
        <f t="shared" ref="J93:J96" si="18">IF(F93="","",YEAR(F93))</f>
        <v/>
      </c>
      <c r="K93" s="98"/>
      <c r="L93" s="9" t="str">
        <f t="shared" ref="L93:L96" ca="1" si="19">IF(F93&lt;&gt; "",DATEDIF(F93,TODAY(),"Y"),"")</f>
        <v/>
      </c>
      <c r="M93" s="98"/>
      <c r="N93" s="99"/>
      <c r="O93" s="3" t="str">
        <f t="shared" ref="O93:O96" ca="1" si="20">IF(F93&lt;&gt;"",DATEDIF(F93,TODAY(),"Y"),IF(E93&lt;&gt;"",YEAR(TODAY())-E93,""))</f>
        <v/>
      </c>
    </row>
    <row r="94" spans="1:15" ht="15" customHeight="1" thickBot="1" x14ac:dyDescent="0.4">
      <c r="A94" s="9" t="str">
        <f>IF(B$1="Select System Name", "",LOOKUP(B$1,'Reference Sheet'!B$3:B$114,'Reference Sheet'!A$3:A$114))</f>
        <v/>
      </c>
      <c r="B94" s="94"/>
      <c r="C94" s="94"/>
      <c r="D94" s="94"/>
      <c r="E94" s="94"/>
      <c r="F94" s="95"/>
      <c r="G94" s="94"/>
      <c r="H94" s="101"/>
      <c r="I94" s="94"/>
      <c r="J94" s="9" t="str">
        <f t="shared" si="18"/>
        <v/>
      </c>
      <c r="K94" s="98"/>
      <c r="L94" s="9" t="str">
        <f t="shared" ca="1" si="19"/>
        <v/>
      </c>
      <c r="M94" s="98"/>
      <c r="N94" s="99"/>
      <c r="O94" s="3" t="str">
        <f t="shared" ca="1" si="20"/>
        <v/>
      </c>
    </row>
    <row r="95" spans="1:15" ht="15" customHeight="1" thickBot="1" x14ac:dyDescent="0.4">
      <c r="A95" s="9" t="str">
        <f>IF(B$1="Select System Name", "",LOOKUP(B$1,'Reference Sheet'!B$3:B$114,'Reference Sheet'!A$3:A$114))</f>
        <v/>
      </c>
      <c r="B95" s="94"/>
      <c r="C95" s="94"/>
      <c r="D95" s="94"/>
      <c r="E95" s="94"/>
      <c r="F95" s="95"/>
      <c r="G95" s="94"/>
      <c r="H95" s="101"/>
      <c r="I95" s="94"/>
      <c r="J95" s="9" t="str">
        <f t="shared" si="18"/>
        <v/>
      </c>
      <c r="K95" s="98"/>
      <c r="L95" s="9" t="str">
        <f t="shared" ca="1" si="19"/>
        <v/>
      </c>
      <c r="M95" s="98"/>
      <c r="N95" s="99"/>
      <c r="O95" s="3" t="str">
        <f t="shared" ca="1" si="20"/>
        <v/>
      </c>
    </row>
    <row r="96" spans="1:15" ht="15" customHeight="1" thickBot="1" x14ac:dyDescent="0.4">
      <c r="A96" s="9" t="str">
        <f>IF(B$1="Select System Name", "",LOOKUP(B$1,'Reference Sheet'!B$3:B$114,'Reference Sheet'!A$3:A$114))</f>
        <v/>
      </c>
      <c r="B96" s="94"/>
      <c r="C96" s="94"/>
      <c r="D96" s="94"/>
      <c r="E96" s="94"/>
      <c r="F96" s="95"/>
      <c r="G96" s="94"/>
      <c r="H96" s="101"/>
      <c r="I96" s="94"/>
      <c r="J96" s="9" t="str">
        <f t="shared" si="18"/>
        <v/>
      </c>
      <c r="K96" s="98"/>
      <c r="L96" s="9" t="str">
        <f t="shared" ca="1" si="19"/>
        <v/>
      </c>
      <c r="M96" s="98"/>
      <c r="N96" s="99"/>
      <c r="O96" s="3" t="str">
        <f t="shared" ca="1" si="20"/>
        <v/>
      </c>
    </row>
    <row r="97" spans="1:15" ht="15" customHeight="1" thickBot="1" x14ac:dyDescent="0.4">
      <c r="A97" s="9" t="str">
        <f>IF(B$1="Select System Name", "",LOOKUP(B$1,'Reference Sheet'!B$3:B$114,'Reference Sheet'!A$3:A$114))</f>
        <v/>
      </c>
      <c r="B97" s="94"/>
      <c r="C97" s="94"/>
      <c r="D97" s="94"/>
      <c r="E97" s="94"/>
      <c r="F97" s="95"/>
      <c r="G97" s="94"/>
      <c r="H97" s="101"/>
      <c r="I97" s="94"/>
      <c r="J97" s="9" t="str">
        <f t="shared" si="15"/>
        <v/>
      </c>
      <c r="K97" s="98"/>
      <c r="L97" s="9" t="str">
        <f t="shared" ca="1" si="16"/>
        <v/>
      </c>
      <c r="M97" s="98"/>
      <c r="N97" s="99"/>
      <c r="O97" s="3" t="str">
        <f t="shared" ca="1" si="17"/>
        <v/>
      </c>
    </row>
    <row r="98" spans="1:15" ht="15" customHeight="1" thickBot="1" x14ac:dyDescent="0.4">
      <c r="A98" s="9" t="str">
        <f>IF(B$1="Select System Name", "",LOOKUP(B$1,'Reference Sheet'!B$3:B$114,'Reference Sheet'!A$3:A$114))</f>
        <v/>
      </c>
      <c r="B98" s="94"/>
      <c r="C98" s="94"/>
      <c r="D98" s="94"/>
      <c r="E98" s="94"/>
      <c r="F98" s="95"/>
      <c r="G98" s="94"/>
      <c r="H98" s="101"/>
      <c r="I98" s="94"/>
      <c r="J98" s="9" t="str">
        <f t="shared" si="15"/>
        <v/>
      </c>
      <c r="K98" s="98"/>
      <c r="L98" s="9" t="str">
        <f t="shared" ca="1" si="16"/>
        <v/>
      </c>
      <c r="M98" s="98"/>
      <c r="N98" s="99"/>
      <c r="O98" s="3" t="str">
        <f t="shared" ca="1" si="17"/>
        <v/>
      </c>
    </row>
    <row r="99" spans="1:15" ht="15" customHeight="1" thickBot="1" x14ac:dyDescent="0.4">
      <c r="A99" s="9" t="str">
        <f>IF(B$1="Select System Name", "",LOOKUP(B$1,'Reference Sheet'!B$3:B$114,'Reference Sheet'!A$3:A$114))</f>
        <v/>
      </c>
      <c r="B99" s="94"/>
      <c r="C99" s="94"/>
      <c r="D99" s="94"/>
      <c r="E99" s="94"/>
      <c r="F99" s="95"/>
      <c r="G99" s="94"/>
      <c r="H99" s="101"/>
      <c r="I99" s="94"/>
      <c r="J99" s="9" t="str">
        <f t="shared" si="9"/>
        <v/>
      </c>
      <c r="K99" s="98"/>
      <c r="L99" s="9" t="str">
        <f t="shared" ca="1" si="10"/>
        <v/>
      </c>
      <c r="M99" s="98"/>
      <c r="N99" s="99"/>
      <c r="O99" s="3" t="str">
        <f t="shared" ca="1" si="11"/>
        <v/>
      </c>
    </row>
    <row r="100" spans="1:15" ht="15" customHeight="1" thickBot="1" x14ac:dyDescent="0.4">
      <c r="A100" s="9" t="str">
        <f>IF(B$1="Select System Name", "",LOOKUP(B$1,'Reference Sheet'!B$3:B$114,'Reference Sheet'!A$3:A$114))</f>
        <v/>
      </c>
      <c r="B100" s="94"/>
      <c r="C100" s="94"/>
      <c r="D100" s="94"/>
      <c r="E100" s="94"/>
      <c r="F100" s="95"/>
      <c r="G100" s="94"/>
      <c r="H100" s="101"/>
      <c r="I100" s="94"/>
      <c r="J100" s="9" t="str">
        <f t="shared" si="9"/>
        <v/>
      </c>
      <c r="K100" s="98"/>
      <c r="L100" s="9" t="str">
        <f t="shared" ca="1" si="10"/>
        <v/>
      </c>
      <c r="M100" s="98"/>
      <c r="N100" s="99"/>
      <c r="O100" s="3" t="str">
        <f t="shared" ca="1" si="11"/>
        <v/>
      </c>
    </row>
    <row r="101" spans="1:15" ht="15" customHeight="1" x14ac:dyDescent="0.35">
      <c r="B101" s="3" t="s">
        <v>229</v>
      </c>
      <c r="C101" s="3" t="s">
        <v>229</v>
      </c>
      <c r="D101" s="3" t="s">
        <v>229</v>
      </c>
      <c r="E101" s="3" t="s">
        <v>229</v>
      </c>
      <c r="F101" s="3" t="s">
        <v>229</v>
      </c>
      <c r="G101" s="3" t="s">
        <v>229</v>
      </c>
      <c r="H101" s="3" t="s">
        <v>229</v>
      </c>
      <c r="I101" s="3" t="s">
        <v>229</v>
      </c>
      <c r="K101" s="3" t="s">
        <v>229</v>
      </c>
      <c r="M101" s="3" t="s">
        <v>229</v>
      </c>
      <c r="N101" s="3" t="s">
        <v>229</v>
      </c>
    </row>
  </sheetData>
  <sheetProtection algorithmName="SHA-512" hashValue="laFNpn6Cyx8L6V499ABbY/Ysy4BXwCNyRqpJoyoJEj23rbjIFV/H+pMHdFaE2JV/cLLGiq1c8hv5KvG/u4RnAQ==" saltValue="XJ9CdJXJUtYrQMikha+t3A==" spinCount="100000" sheet="1" insertRows="0"/>
  <mergeCells count="1">
    <mergeCell ref="B1:C1"/>
  </mergeCells>
  <dataValidations count="12">
    <dataValidation type="list" allowBlank="1" showInputMessage="1" showErrorMessage="1" errorTitle="Incorrect Value" error="Select only from the choices given" promptTitle="Step 8:" prompt="Select an Asset Owner from the dropdown list. Desribe &quot;Other&quot; in the &quot;Description&quot; field. " sqref="I4:I100" xr:uid="{00000000-0002-0000-0300-000000000000}">
      <formula1>FacilityOwner</formula1>
    </dataValidation>
    <dataValidation type="list" allowBlank="1" showInputMessage="1" showErrorMessage="1" promptTitle="Step 3:" prompt="Choose a Funding Source from the dropdown list" sqref="D4:D100" xr:uid="{00000000-0002-0000-0300-000001000000}">
      <formula1>FCFundingSource</formula1>
    </dataValidation>
    <dataValidation type="whole" operator="greaterThan" allowBlank="1" showInputMessage="1" showErrorMessage="1" errorTitle="Invalid Entry" error="Enter a value greater than $100.00 as the replacement cost/annual rent paid for the asset" promptTitle="Step 11:" prompt="Enter a Replacement Cost or the Annual Rent in USD_x000a_E.g. $500,000" sqref="N4:N100" xr:uid="{00000000-0002-0000-0300-000002000000}">
      <formula1>100</formula1>
    </dataValidation>
    <dataValidation allowBlank="1" showInputMessage="1" showErrorMessage="1" promptTitle="Step 6:" prompt="Enter the street address of the facility._x000a_E.g. 1 S Wilmington St,_x000a_Raleigh, NC 27601" sqref="G4:G100" xr:uid="{00000000-0002-0000-0300-000003000000}"/>
    <dataValidation type="list" allowBlank="1" showInputMessage="1" showErrorMessage="1" errorTitle="Invalid Entry" error="Enter the value calculated from the TERM Scale Worksheet (3a)" promptTitle="Step 10: " prompt="Enter the value calculated from the TERM Scale Worksheet (Tab 3a) in the dropdown." sqref="M4:M100" xr:uid="{00000000-0002-0000-0300-000004000000}">
      <formula1>TERM_Scale</formula1>
    </dataValidation>
    <dataValidation allowBlank="1" showInputMessage="1" showErrorMessage="1" promptTitle="Select System Name" prompt="Use the &quot;Rolling Stock&quot; tab to select the System Name for all other tabs" sqref="B1:C1" xr:uid="{00000000-0002-0000-0300-000005000000}"/>
    <dataValidation type="date" allowBlank="1" showInputMessage="1" showErrorMessage="1" errorTitle="Incorrect Date of Purchase" error="Date of Purchase must be after January 1st, 1900 and before the current day. Format must be (mm/dd/yyyy)" promptTitle="Step 5:" prompt="Enter a Date of Purchase/Rental (mm/dd/yyyy)_x000a__x000a_(If unknown, please give an approximate age)_x000a_E.g. 1950" sqref="F4:F100" xr:uid="{00000000-0002-0000-0300-000006000000}">
      <formula1>1</formula1>
      <formula2>TODAY()</formula2>
    </dataValidation>
    <dataValidation type="whole" operator="greaterThanOrEqual" allowBlank="1" showInputMessage="1" showErrorMessage="1" errorTitle="Invalid Year " error="Please input a year after 1900 in the following format: YYYY" promptTitle="Step 4:" prompt="Enter the year the facility was built (yyyy)_x000a__x000a_(If unknown, please give an approximate year)_x000a_E.g. 1950" sqref="E4:E100" xr:uid="{00000000-0002-0000-0300-000007000000}">
      <formula1>1900</formula1>
    </dataValidation>
    <dataValidation type="whole" operator="greaterThanOrEqual" allowBlank="1" showInputMessage="1" showErrorMessage="1" errorTitle="Invalid Number " error="Please enter a value above 50" promptTitle="Step 7:" prompt="Enter the square footage of the facility. _x000a_E.g. 5432" sqref="H4:H100" xr:uid="{00000000-0002-0000-0300-000008000000}">
      <formula1>50</formula1>
    </dataValidation>
    <dataValidation type="custom" allowBlank="1" showInputMessage="1" showErrorMessage="1" error="Duplicate - Enter a Unique Value" promptTitle="Step 1: " prompt="Enter a Unique Asset ID:  E.g. _x000a_ACTA-FAC-3" sqref="B4:B49 B93:B100 B66:B76" xr:uid="{00000000-0002-0000-0300-000009000000}">
      <formula1>COUNTIF(B20:B$51,B4)=1</formula1>
    </dataValidation>
    <dataValidation type="custom" allowBlank="1" showInputMessage="1" showErrorMessage="1" error="Duplicate - Enter a Unique Value" promptTitle="Step 1: " prompt="Enter a Unique Asset ID:  E.g. _x000a_ACTA-FAC-3" sqref="B77:B92" xr:uid="{00000000-0002-0000-0300-00000A000000}">
      <formula1>COUNTIF(B$51:B97,B77)=1</formula1>
    </dataValidation>
    <dataValidation type="custom" allowBlank="1" showInputMessage="1" showErrorMessage="1" error="Duplicate - Enter a Unique Value" promptTitle="Step 1: " prompt="Enter a Unique Asset ID:  E.g. _x000a_ACTA-FAC-3" sqref="B50:B65" xr:uid="{00000000-0002-0000-0300-00000B000000}">
      <formula1>COUNTIF(B$51:B99,B50)=1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Not in Dropdown" error="Value is not an approved Asset Class" promptTitle="Step 2:" prompt="Select Asset Type from the dropdown list" xr:uid="{00000000-0002-0000-0300-00000C000000}">
          <x14:formula1>
            <xm:f>'Reference Sheet'!$F$2:$F$9</xm:f>
          </x14:formula1>
          <xm:sqref>C4:C100</xm:sqref>
        </x14:dataValidation>
        <x14:dataValidation type="list" allowBlank="1" showInputMessage="1" showErrorMessage="1" promptTitle="Step 9" prompt="Do you utilize more or less than 50% of your facility?_x000a__x000a_ADMINISTRATION_x000a_-1 office in a larger 4 office county building = 25%_x000a_Answer: LESS THAN 50%_x000a_MAINTENANCE:_x000a_-15 of 20 vehicles serviced, are used in transit = 75%_x000a_Answer: 50% OR MORE_x000a_" xr:uid="{00000000-0002-0000-0300-00000D000000}">
          <x14:formula1>
            <xm:f>'Reference Sheet'!$O$2:$O$3</xm:f>
          </x14:formula1>
          <xm:sqref>K4:K100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N26"/>
  <sheetViews>
    <sheetView zoomScale="130" zoomScaleNormal="130" workbookViewId="0">
      <selection activeCell="C5" sqref="C5"/>
    </sheetView>
  </sheetViews>
  <sheetFormatPr defaultColWidth="9.26953125" defaultRowHeight="14.5" x14ac:dyDescent="0.35"/>
  <cols>
    <col min="1" max="1" width="2.81640625" bestFit="1" customWidth="1"/>
    <col min="2" max="2" width="24.54296875" bestFit="1" customWidth="1"/>
    <col min="3" max="3" width="14.1796875" bestFit="1" customWidth="1"/>
    <col min="4" max="4" width="30.1796875" bestFit="1" customWidth="1"/>
    <col min="7" max="7" width="2" bestFit="1" customWidth="1"/>
    <col min="8" max="8" width="10.1796875" bestFit="1" customWidth="1"/>
    <col min="10" max="10" width="2.81640625" bestFit="1" customWidth="1"/>
    <col min="11" max="11" width="32.26953125" bestFit="1" customWidth="1"/>
    <col min="12" max="12" width="14.1796875" bestFit="1" customWidth="1"/>
    <col min="13" max="13" width="30.1796875" bestFit="1" customWidth="1"/>
  </cols>
  <sheetData>
    <row r="1" spans="1:13" ht="26.5" thickBot="1" x14ac:dyDescent="0.65">
      <c r="B1" s="110" t="str">
        <f>'1. Rolling Stock'!B1:C1</f>
        <v>Select System Name</v>
      </c>
      <c r="C1" s="111"/>
    </row>
    <row r="3" spans="1:13" x14ac:dyDescent="0.35">
      <c r="A3" s="122" t="s">
        <v>162</v>
      </c>
      <c r="B3" s="122"/>
      <c r="C3" s="122"/>
      <c r="D3" s="122"/>
      <c r="J3" s="123" t="s">
        <v>163</v>
      </c>
      <c r="K3" s="123"/>
      <c r="L3" s="123"/>
      <c r="M3" s="123"/>
    </row>
    <row r="4" spans="1:13" ht="15" thickBot="1" x14ac:dyDescent="0.4">
      <c r="A4" s="17" t="s">
        <v>127</v>
      </c>
      <c r="B4" s="17" t="s">
        <v>128</v>
      </c>
      <c r="C4" s="17" t="s">
        <v>129</v>
      </c>
      <c r="D4" s="17" t="s">
        <v>167</v>
      </c>
      <c r="G4" s="120" t="s">
        <v>161</v>
      </c>
      <c r="H4" s="121"/>
      <c r="J4" s="17" t="s">
        <v>127</v>
      </c>
      <c r="K4" s="17" t="s">
        <v>128</v>
      </c>
      <c r="L4" s="17" t="s">
        <v>129</v>
      </c>
      <c r="M4" s="17" t="s">
        <v>166</v>
      </c>
    </row>
    <row r="5" spans="1:13" ht="15" thickBot="1" x14ac:dyDescent="0.4">
      <c r="A5" s="66" t="s">
        <v>130</v>
      </c>
      <c r="B5" s="66" t="s">
        <v>140</v>
      </c>
      <c r="C5" s="102"/>
      <c r="D5" s="94"/>
      <c r="G5" s="18">
        <v>5</v>
      </c>
      <c r="H5" s="19" t="s">
        <v>153</v>
      </c>
      <c r="J5" s="66" t="s">
        <v>130</v>
      </c>
      <c r="K5" s="66" t="s">
        <v>140</v>
      </c>
      <c r="L5" s="102">
        <v>1</v>
      </c>
      <c r="M5" s="94"/>
    </row>
    <row r="6" spans="1:13" ht="15" thickBot="1" x14ac:dyDescent="0.4">
      <c r="A6" s="66" t="s">
        <v>131</v>
      </c>
      <c r="B6" s="66" t="s">
        <v>141</v>
      </c>
      <c r="C6" s="102"/>
      <c r="D6" s="94"/>
      <c r="G6" s="18">
        <v>4</v>
      </c>
      <c r="H6" s="19" t="s">
        <v>154</v>
      </c>
      <c r="J6" s="66" t="s">
        <v>131</v>
      </c>
      <c r="K6" s="66" t="s">
        <v>141</v>
      </c>
      <c r="L6" s="102">
        <v>1</v>
      </c>
      <c r="M6" s="94"/>
    </row>
    <row r="7" spans="1:13" ht="15" thickBot="1" x14ac:dyDescent="0.4">
      <c r="A7" s="66" t="s">
        <v>132</v>
      </c>
      <c r="B7" s="66" t="s">
        <v>142</v>
      </c>
      <c r="C7" s="102"/>
      <c r="D7" s="94"/>
      <c r="G7" s="18">
        <v>3</v>
      </c>
      <c r="H7" s="19" t="s">
        <v>155</v>
      </c>
      <c r="J7" s="66" t="s">
        <v>132</v>
      </c>
      <c r="K7" s="66" t="s">
        <v>142</v>
      </c>
      <c r="L7" s="102">
        <v>1</v>
      </c>
      <c r="M7" s="94"/>
    </row>
    <row r="8" spans="1:13" ht="15" thickBot="1" x14ac:dyDescent="0.4">
      <c r="A8" s="66" t="s">
        <v>133</v>
      </c>
      <c r="B8" s="66" t="s">
        <v>143</v>
      </c>
      <c r="C8" s="102"/>
      <c r="D8" s="94"/>
      <c r="G8" s="18">
        <v>2</v>
      </c>
      <c r="H8" s="19" t="s">
        <v>156</v>
      </c>
      <c r="J8" s="66" t="s">
        <v>133</v>
      </c>
      <c r="K8" s="66" t="s">
        <v>143</v>
      </c>
      <c r="L8" s="102">
        <v>1</v>
      </c>
      <c r="M8" s="94"/>
    </row>
    <row r="9" spans="1:13" ht="15" thickBot="1" x14ac:dyDescent="0.4">
      <c r="A9" s="66" t="s">
        <v>134</v>
      </c>
      <c r="B9" s="66" t="s">
        <v>144</v>
      </c>
      <c r="C9" s="102"/>
      <c r="D9" s="94"/>
      <c r="G9" s="20">
        <v>1</v>
      </c>
      <c r="H9" s="21" t="s">
        <v>157</v>
      </c>
      <c r="J9" s="66" t="s">
        <v>134</v>
      </c>
      <c r="K9" s="66" t="s">
        <v>144</v>
      </c>
      <c r="L9" s="102">
        <v>1</v>
      </c>
      <c r="M9" s="94"/>
    </row>
    <row r="10" spans="1:13" ht="15" thickBot="1" x14ac:dyDescent="0.4">
      <c r="A10" s="66" t="s">
        <v>135</v>
      </c>
      <c r="B10" s="66" t="s">
        <v>145</v>
      </c>
      <c r="C10" s="102"/>
      <c r="D10" s="94"/>
      <c r="J10" s="66" t="s">
        <v>135</v>
      </c>
      <c r="K10" s="66" t="s">
        <v>145</v>
      </c>
      <c r="L10" s="102">
        <v>1</v>
      </c>
      <c r="M10" s="94"/>
    </row>
    <row r="11" spans="1:13" ht="15" thickBot="1" x14ac:dyDescent="0.4">
      <c r="A11" s="66" t="s">
        <v>136</v>
      </c>
      <c r="B11" s="66" t="s">
        <v>146</v>
      </c>
      <c r="C11" s="102"/>
      <c r="D11" s="94"/>
      <c r="J11" s="66" t="s">
        <v>136</v>
      </c>
      <c r="K11" s="66" t="s">
        <v>146</v>
      </c>
      <c r="L11" s="102">
        <v>1</v>
      </c>
      <c r="M11" s="94"/>
    </row>
    <row r="12" spans="1:13" ht="15" thickBot="1" x14ac:dyDescent="0.4">
      <c r="A12" s="66" t="s">
        <v>137</v>
      </c>
      <c r="B12" s="66" t="s">
        <v>147</v>
      </c>
      <c r="C12" s="102"/>
      <c r="D12" s="94"/>
      <c r="J12" s="66" t="s">
        <v>137</v>
      </c>
      <c r="K12" s="66" t="s">
        <v>147</v>
      </c>
      <c r="L12" s="102">
        <v>1</v>
      </c>
      <c r="M12" s="94"/>
    </row>
    <row r="13" spans="1:13" ht="15" thickBot="1" x14ac:dyDescent="0.4">
      <c r="A13" s="66" t="s">
        <v>138</v>
      </c>
      <c r="B13" s="66" t="s">
        <v>148</v>
      </c>
      <c r="C13" s="102"/>
      <c r="D13" s="94"/>
      <c r="J13" s="66" t="s">
        <v>138</v>
      </c>
      <c r="K13" s="66" t="s">
        <v>148</v>
      </c>
      <c r="L13" s="102">
        <v>1</v>
      </c>
      <c r="M13" s="94"/>
    </row>
    <row r="14" spans="1:13" ht="15" thickBot="1" x14ac:dyDescent="0.4">
      <c r="A14" s="66" t="s">
        <v>139</v>
      </c>
      <c r="B14" s="66" t="s">
        <v>149</v>
      </c>
      <c r="C14" s="102"/>
      <c r="D14" s="94"/>
      <c r="J14" s="66" t="s">
        <v>139</v>
      </c>
      <c r="K14" s="66" t="s">
        <v>149</v>
      </c>
      <c r="L14" s="102">
        <v>1</v>
      </c>
      <c r="M14" s="94"/>
    </row>
    <row r="15" spans="1:13" ht="15" thickBot="1" x14ac:dyDescent="0.4">
      <c r="A15" s="66" t="s">
        <v>158</v>
      </c>
      <c r="B15" s="66" t="s">
        <v>150</v>
      </c>
      <c r="C15" s="102"/>
      <c r="D15" s="94"/>
      <c r="J15" s="66" t="s">
        <v>158</v>
      </c>
      <c r="K15" s="66" t="s">
        <v>150</v>
      </c>
      <c r="L15" s="102">
        <v>1</v>
      </c>
      <c r="M15" s="94"/>
    </row>
    <row r="16" spans="1:13" ht="15" thickBot="1" x14ac:dyDescent="0.4">
      <c r="A16" s="66" t="s">
        <v>159</v>
      </c>
      <c r="B16" s="66" t="s">
        <v>151</v>
      </c>
      <c r="C16" s="102"/>
      <c r="D16" s="94"/>
      <c r="J16" s="66" t="s">
        <v>159</v>
      </c>
      <c r="K16" s="66" t="s">
        <v>151</v>
      </c>
      <c r="L16" s="102">
        <v>1</v>
      </c>
      <c r="M16" s="94"/>
    </row>
    <row r="17" spans="1:14" ht="15" customHeight="1" thickBot="1" x14ac:dyDescent="0.4">
      <c r="A17" s="116" t="s">
        <v>265</v>
      </c>
      <c r="B17" s="117"/>
      <c r="C17" s="118"/>
      <c r="D17" s="11" t="str">
        <f>IF(OR(ISBLANK(D5),ISBLANK(D6),ISBLANK(D7),ISBLANK(D8),ISBLANK(D9),ISBLANK(D10),ISBLANK(D11),ISBLANK(D12),ISBLANK(D13),ISBLANK(D14),ISBLANK(D15),ISBLANK(D16)), "Enter a value for each cell above", ROUND(MEDIAN(D5:D16),0))</f>
        <v>Enter a value for each cell above</v>
      </c>
      <c r="J17" s="66" t="s">
        <v>160</v>
      </c>
      <c r="K17" s="66" t="s">
        <v>152</v>
      </c>
      <c r="L17" s="102">
        <v>1</v>
      </c>
      <c r="M17" s="94"/>
    </row>
    <row r="18" spans="1:14" ht="15" thickBot="1" x14ac:dyDescent="0.4">
      <c r="A18" s="22"/>
      <c r="B18" s="23"/>
      <c r="C18" s="23"/>
      <c r="J18" s="116" t="s">
        <v>265</v>
      </c>
      <c r="K18" s="117"/>
      <c r="L18" s="118"/>
      <c r="M18" s="11" t="str">
        <f>IF(OR(ISBLANK(M5),ISBLANK(M6),ISBLANK(M7),ISBLANK(M8),ISBLANK(M9),ISBLANK(M10),ISBLANK(M11),ISBLANK(M12),ISBLANK(M13),ISBLANK(M14),ISBLANK(M15),ISBLANK(M16),ISBLANK(M17)), "Enter a value for each cell above", ROUND(MEDIAN(M5:M17),0))</f>
        <v>Enter a value for each cell above</v>
      </c>
    </row>
    <row r="19" spans="1:14" ht="15" customHeight="1" x14ac:dyDescent="0.35">
      <c r="A19" s="25" t="s">
        <v>165</v>
      </c>
      <c r="B19" s="119" t="s">
        <v>164</v>
      </c>
      <c r="C19" s="119"/>
      <c r="D19" s="119"/>
      <c r="E19" s="119"/>
    </row>
    <row r="20" spans="1:14" ht="15" customHeight="1" x14ac:dyDescent="0.35">
      <c r="B20" s="119"/>
      <c r="C20" s="119"/>
      <c r="D20" s="119"/>
      <c r="E20" s="119"/>
      <c r="J20" s="25" t="s">
        <v>165</v>
      </c>
      <c r="K20" s="119" t="s">
        <v>164</v>
      </c>
      <c r="L20" s="119"/>
      <c r="M20" s="119"/>
      <c r="N20" s="119"/>
    </row>
    <row r="21" spans="1:14" x14ac:dyDescent="0.35">
      <c r="B21" s="119"/>
      <c r="C21" s="119"/>
      <c r="D21" s="119"/>
      <c r="E21" s="119"/>
      <c r="K21" s="119"/>
      <c r="L21" s="119"/>
      <c r="M21" s="119"/>
      <c r="N21" s="119"/>
    </row>
    <row r="22" spans="1:14" x14ac:dyDescent="0.35">
      <c r="B22" s="119"/>
      <c r="C22" s="119"/>
      <c r="D22" s="119"/>
      <c r="E22" s="119"/>
      <c r="K22" s="119"/>
      <c r="L22" s="119"/>
      <c r="M22" s="119"/>
      <c r="N22" s="119"/>
    </row>
    <row r="23" spans="1:14" x14ac:dyDescent="0.35">
      <c r="B23" s="119"/>
      <c r="C23" s="119"/>
      <c r="D23" s="119"/>
      <c r="E23" s="119"/>
      <c r="K23" s="119"/>
      <c r="L23" s="119"/>
      <c r="M23" s="119"/>
      <c r="N23" s="119"/>
    </row>
    <row r="24" spans="1:14" x14ac:dyDescent="0.35">
      <c r="B24" s="119"/>
      <c r="C24" s="119"/>
      <c r="D24" s="119"/>
      <c r="E24" s="119"/>
      <c r="K24" s="119"/>
      <c r="L24" s="119"/>
      <c r="M24" s="119"/>
      <c r="N24" s="119"/>
    </row>
    <row r="25" spans="1:14" x14ac:dyDescent="0.35">
      <c r="B25" s="119"/>
      <c r="C25" s="119"/>
      <c r="D25" s="119"/>
      <c r="E25" s="119"/>
      <c r="K25" s="119"/>
      <c r="L25" s="119"/>
      <c r="M25" s="119"/>
      <c r="N25" s="119"/>
    </row>
    <row r="26" spans="1:14" x14ac:dyDescent="0.35">
      <c r="B26" s="24"/>
      <c r="C26" s="24"/>
      <c r="D26" s="24"/>
      <c r="E26" s="24"/>
      <c r="K26" s="119"/>
      <c r="L26" s="119"/>
      <c r="M26" s="119"/>
      <c r="N26" s="119"/>
    </row>
  </sheetData>
  <sheetProtection algorithmName="SHA-512" hashValue="rSIKpuf5u7gJXin5nfNnfQqbVkvYdIKu448BRqFF1XuPupz3FKNBdPzj2eeYQR/4HQhgk5/NEdwVzfenHTolHg==" saltValue="s90NsTX38zUvpuZyHBMYxg==" spinCount="100000" sheet="1" objects="1" scenarios="1"/>
  <mergeCells count="8">
    <mergeCell ref="B1:C1"/>
    <mergeCell ref="J18:L18"/>
    <mergeCell ref="B19:E25"/>
    <mergeCell ref="K20:N26"/>
    <mergeCell ref="G4:H4"/>
    <mergeCell ref="A3:D3"/>
    <mergeCell ref="J3:M3"/>
    <mergeCell ref="A17:C17"/>
  </mergeCells>
  <dataValidations xWindow="620" yWindow="403" count="3">
    <dataValidation allowBlank="1" showInputMessage="1" showErrorMessage="1" promptTitle="Select System Name" prompt="Use the &quot;Rolling Stock&quot; tab to select the System Name for all other tabs" sqref="B1:C1" xr:uid="{00000000-0002-0000-0400-000000000000}"/>
    <dataValidation type="list" allowBlank="1" showInputMessage="1" showErrorMessage="1" errorTitle="Invalid Entry" error="Please choose a condition rating from 1 to 5." promptTitle="Step 2: " prompt="Enter a conditon using the key. Select &quot;N/A&quot; if Not Applicable" sqref="D5:D16 M5:M17" xr:uid="{00000000-0002-0000-0400-000001000000}">
      <formula1>TERM_Scale</formula1>
    </dataValidation>
    <dataValidation type="whole" allowBlank="1" showInputMessage="1" showErrorMessage="1" errorTitle="Invalid Entry" error="Please enter a whole number" promptTitle="Step 1: " prompt="Enter a Component Quantity (1-100)" sqref="C5:C16 L5:L17" xr:uid="{00000000-0002-0000-0400-000002000000}">
      <formula1>0</formula1>
      <formula2>100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K25"/>
  <sheetViews>
    <sheetView showGridLines="0" topLeftCell="B1" zoomScaleNormal="100" workbookViewId="0">
      <selection activeCell="D12" sqref="D12"/>
    </sheetView>
  </sheetViews>
  <sheetFormatPr defaultColWidth="9.1796875" defaultRowHeight="12.75" customHeight="1" x14ac:dyDescent="0.25"/>
  <cols>
    <col min="1" max="1" width="0.81640625" style="42" hidden="1" customWidth="1"/>
    <col min="2" max="2" width="16.26953125" style="33" customWidth="1"/>
    <col min="3" max="3" width="14.81640625" style="33" customWidth="1"/>
    <col min="4" max="4" width="29" style="33" customWidth="1"/>
    <col min="5" max="6" width="16.54296875" style="33" customWidth="1"/>
    <col min="7" max="7" width="3.1796875" style="33" bestFit="1" customWidth="1"/>
    <col min="8" max="16384" width="9.1796875" style="33"/>
  </cols>
  <sheetData>
    <row r="1" spans="1:11" ht="29.25" customHeight="1" thickBot="1" x14ac:dyDescent="0.65">
      <c r="B1" s="129" t="str">
        <f>'1. Rolling Stock'!B1:C1</f>
        <v>Select System Name</v>
      </c>
      <c r="C1" s="130"/>
      <c r="D1" s="131"/>
    </row>
    <row r="2" spans="1:11" ht="15.75" customHeight="1" x14ac:dyDescent="0.35">
      <c r="A2" s="44"/>
      <c r="B2" s="127" t="s">
        <v>214</v>
      </c>
      <c r="C2" s="127"/>
      <c r="D2" s="128"/>
      <c r="E2" s="128"/>
      <c r="F2" s="128"/>
      <c r="G2" s="31"/>
      <c r="H2" s="32"/>
    </row>
    <row r="3" spans="1:11" ht="15.75" customHeight="1" x14ac:dyDescent="0.35">
      <c r="A3" s="45"/>
      <c r="B3" s="46" t="s">
        <v>283</v>
      </c>
      <c r="C3" s="46"/>
      <c r="D3" s="47"/>
      <c r="E3" s="48"/>
      <c r="F3" s="48"/>
      <c r="G3" s="34"/>
    </row>
    <row r="4" spans="1:11" s="36" customFormat="1" ht="10.5" customHeight="1" x14ac:dyDescent="0.25">
      <c r="A4" s="49"/>
      <c r="B4" s="50" t="s">
        <v>205</v>
      </c>
      <c r="C4" s="51" t="s">
        <v>213</v>
      </c>
      <c r="D4" s="51" t="s">
        <v>223</v>
      </c>
      <c r="E4" s="51" t="s">
        <v>222</v>
      </c>
      <c r="F4" s="52"/>
      <c r="G4" s="35"/>
    </row>
    <row r="5" spans="1:11" s="36" customFormat="1" ht="10.5" customHeight="1" x14ac:dyDescent="0.25">
      <c r="A5" s="53"/>
      <c r="B5" s="54" t="s">
        <v>210</v>
      </c>
      <c r="C5" s="63">
        <f>COUNTA('1. Rolling Stock'!F4:F100)</f>
        <v>0</v>
      </c>
      <c r="D5" s="77">
        <f>SUM('1. Rolling Stock'!P4:P100)</f>
        <v>0</v>
      </c>
      <c r="E5" s="78">
        <f>IF(C5=0,0,AVERAGE('1. Rolling Stock'!O4:O100))</f>
        <v>0</v>
      </c>
      <c r="F5" s="52" t="s">
        <v>226</v>
      </c>
      <c r="G5" s="37"/>
    </row>
    <row r="6" spans="1:11" s="36" customFormat="1" ht="10.5" customHeight="1" x14ac:dyDescent="0.25">
      <c r="A6" s="53"/>
      <c r="B6" s="54" t="s">
        <v>211</v>
      </c>
      <c r="C6" s="63">
        <f>COUNTA('2. Equipment'!F4:F100)</f>
        <v>0</v>
      </c>
      <c r="D6" s="77">
        <f>SUM('2. Equipment'!I4:I100)</f>
        <v>0</v>
      </c>
      <c r="E6" s="78">
        <f>IF(C6=0,0,AVERAGE('2. Equipment'!J4:J100))</f>
        <v>0</v>
      </c>
      <c r="F6" s="52" t="s">
        <v>224</v>
      </c>
      <c r="G6" s="37"/>
    </row>
    <row r="7" spans="1:11" s="36" customFormat="1" ht="10.5" customHeight="1" x14ac:dyDescent="0.25">
      <c r="A7" s="53"/>
      <c r="B7" s="54" t="s">
        <v>209</v>
      </c>
      <c r="C7" s="64">
        <f>COUNTA('3. Facilities'!M4:M100)</f>
        <v>0</v>
      </c>
      <c r="D7" s="77">
        <f>SUM('3. Facilities'!N4:N100)</f>
        <v>0</v>
      </c>
      <c r="E7" s="78">
        <f>IF(C7=0,0,AVERAGE('3. Facilities'!O4:O100))</f>
        <v>0</v>
      </c>
      <c r="F7" s="52" t="s">
        <v>225</v>
      </c>
      <c r="G7" s="37"/>
    </row>
    <row r="8" spans="1:11" s="36" customFormat="1" ht="10.5" customHeight="1" x14ac:dyDescent="0.25">
      <c r="A8" s="55"/>
      <c r="B8" s="54"/>
      <c r="C8" s="56"/>
      <c r="E8" s="79"/>
      <c r="F8" s="52"/>
      <c r="G8" s="38"/>
    </row>
    <row r="9" spans="1:11" s="36" customFormat="1" ht="10.5" customHeight="1" x14ac:dyDescent="0.25">
      <c r="A9" s="55"/>
      <c r="B9" s="54" t="s">
        <v>212</v>
      </c>
      <c r="C9" s="57">
        <f>SUM(C5:C7)</f>
        <v>0</v>
      </c>
      <c r="D9" s="77">
        <f>SUM(D5:D7)</f>
        <v>0</v>
      </c>
      <c r="E9" s="78">
        <f>AVERAGE(E5:E7)</f>
        <v>0</v>
      </c>
      <c r="F9" s="52"/>
      <c r="G9" s="38"/>
    </row>
    <row r="10" spans="1:11" s="36" customFormat="1" ht="10.5" customHeight="1" x14ac:dyDescent="0.25">
      <c r="A10" s="55"/>
      <c r="B10" s="54"/>
      <c r="C10" s="54"/>
      <c r="D10" s="56"/>
      <c r="E10" s="52"/>
      <c r="F10" s="52"/>
      <c r="G10" s="38"/>
    </row>
    <row r="11" spans="1:11" s="36" customFormat="1" ht="14.25" customHeight="1" x14ac:dyDescent="0.25">
      <c r="A11" s="49"/>
      <c r="B11" s="59" t="s">
        <v>264</v>
      </c>
      <c r="C11" s="59"/>
      <c r="E11" s="59"/>
      <c r="F11" s="60"/>
      <c r="G11" s="35"/>
      <c r="J11" s="39"/>
      <c r="K11" s="39"/>
    </row>
    <row r="12" spans="1:11" s="36" customFormat="1" ht="16" customHeight="1" x14ac:dyDescent="0.25">
      <c r="A12" s="49"/>
      <c r="C12" s="67" t="s">
        <v>216</v>
      </c>
      <c r="D12" s="103"/>
      <c r="E12" s="59"/>
      <c r="F12" s="60"/>
      <c r="G12" s="35"/>
      <c r="J12" s="39"/>
      <c r="K12" s="39"/>
    </row>
    <row r="13" spans="1:11" s="36" customFormat="1" ht="16" customHeight="1" x14ac:dyDescent="0.25">
      <c r="A13" s="49"/>
      <c r="C13" s="67" t="s">
        <v>215</v>
      </c>
      <c r="D13" s="104"/>
      <c r="E13" s="59"/>
      <c r="F13" s="60"/>
      <c r="G13" s="35"/>
      <c r="J13" s="39"/>
      <c r="K13" s="39"/>
    </row>
    <row r="14" spans="1:11" s="36" customFormat="1" ht="16" customHeight="1" x14ac:dyDescent="0.35">
      <c r="A14" s="49"/>
      <c r="C14" s="67" t="s">
        <v>217</v>
      </c>
      <c r="D14" s="105"/>
      <c r="E14" s="59"/>
      <c r="F14" s="60"/>
      <c r="G14" s="35"/>
      <c r="J14" s="39"/>
      <c r="K14" s="39"/>
    </row>
    <row r="15" spans="1:11" s="36" customFormat="1" ht="14.5" x14ac:dyDescent="0.35">
      <c r="A15" s="49"/>
      <c r="C15" s="67"/>
      <c r="D15" s="68"/>
      <c r="E15" s="59"/>
      <c r="F15" s="60"/>
      <c r="G15" s="35"/>
      <c r="J15" s="39"/>
      <c r="K15" s="39"/>
    </row>
    <row r="16" spans="1:11" s="36" customFormat="1" ht="23.25" customHeight="1" x14ac:dyDescent="0.25">
      <c r="A16" s="49"/>
      <c r="B16" s="132" t="s">
        <v>263</v>
      </c>
      <c r="C16" s="132"/>
      <c r="D16" s="132"/>
      <c r="E16" s="132"/>
      <c r="F16" s="132"/>
      <c r="G16" s="133"/>
      <c r="J16" s="39"/>
      <c r="K16" s="39"/>
    </row>
    <row r="17" spans="1:11" s="36" customFormat="1" ht="31.5" customHeight="1" x14ac:dyDescent="0.25">
      <c r="A17" s="49"/>
      <c r="B17" s="135"/>
      <c r="C17" s="136"/>
      <c r="D17" s="136"/>
      <c r="E17" s="136"/>
      <c r="F17" s="137"/>
      <c r="G17" s="35"/>
      <c r="J17" s="39"/>
      <c r="K17" s="39"/>
    </row>
    <row r="18" spans="1:11" s="36" customFormat="1" ht="14.25" customHeight="1" x14ac:dyDescent="0.25">
      <c r="A18" s="49"/>
      <c r="B18" s="59" t="s">
        <v>207</v>
      </c>
      <c r="C18" s="59"/>
      <c r="D18" s="59"/>
      <c r="E18" s="59"/>
      <c r="F18" s="60" t="s">
        <v>206</v>
      </c>
      <c r="G18" s="35"/>
      <c r="J18" s="39"/>
      <c r="K18" s="39"/>
    </row>
    <row r="19" spans="1:11" s="36" customFormat="1" ht="21" customHeight="1" x14ac:dyDescent="0.25">
      <c r="A19" s="55"/>
      <c r="B19" s="52" t="s">
        <v>208</v>
      </c>
      <c r="C19" s="52"/>
      <c r="D19" s="59"/>
      <c r="E19" s="59"/>
      <c r="F19" s="59"/>
      <c r="G19" s="38"/>
      <c r="J19" s="40"/>
      <c r="K19" s="40"/>
    </row>
    <row r="20" spans="1:11" s="36" customFormat="1" ht="31.5" customHeight="1" x14ac:dyDescent="0.25">
      <c r="A20" s="49"/>
      <c r="B20" s="124"/>
      <c r="C20" s="125"/>
      <c r="D20" s="125"/>
      <c r="E20" s="125"/>
      <c r="F20" s="126"/>
      <c r="G20" s="35"/>
      <c r="J20" s="39"/>
      <c r="K20" s="39"/>
    </row>
    <row r="21" spans="1:11" s="36" customFormat="1" ht="10.5" x14ac:dyDescent="0.25">
      <c r="A21" s="49"/>
      <c r="B21" s="58"/>
      <c r="C21" s="58"/>
      <c r="D21" s="58"/>
      <c r="E21" s="58"/>
      <c r="F21" s="58"/>
      <c r="G21" s="35"/>
      <c r="J21" s="39"/>
      <c r="K21" s="39"/>
    </row>
    <row r="22" spans="1:11" s="36" customFormat="1" ht="11.25" customHeight="1" x14ac:dyDescent="0.25">
      <c r="A22" s="49"/>
      <c r="B22" s="134" t="s">
        <v>228</v>
      </c>
      <c r="C22" s="134"/>
      <c r="D22" s="134"/>
      <c r="E22" s="134"/>
      <c r="F22" s="134"/>
      <c r="G22" s="35"/>
      <c r="J22" s="40"/>
      <c r="K22" s="40"/>
    </row>
    <row r="23" spans="1:11" s="36" customFormat="1" ht="12" customHeight="1" x14ac:dyDescent="0.25">
      <c r="A23" s="49"/>
      <c r="B23" s="134"/>
      <c r="C23" s="134"/>
      <c r="D23" s="134"/>
      <c r="E23" s="134"/>
      <c r="F23" s="134"/>
      <c r="G23" s="35"/>
    </row>
    <row r="24" spans="1:11" s="36" customFormat="1" ht="12.75" customHeight="1" thickBot="1" x14ac:dyDescent="0.3">
      <c r="A24" s="61"/>
      <c r="B24" s="62"/>
      <c r="C24" s="62"/>
      <c r="D24" s="62"/>
      <c r="E24" s="62"/>
      <c r="F24" s="62"/>
      <c r="G24" s="41"/>
      <c r="H24" s="39"/>
    </row>
    <row r="25" spans="1:11" ht="12.75" customHeight="1" x14ac:dyDescent="0.3">
      <c r="E25" s="43"/>
      <c r="F25" s="43"/>
      <c r="G25" s="43"/>
      <c r="H25" s="43"/>
    </row>
  </sheetData>
  <sheetProtection algorithmName="SHA-512" hashValue="fP0nGcg0JWg+iWsNCPizkythU7TOMXuw8SSWtluI5A1CgoC0Mq5vtGW/CwAQuEUqKK7oWyIn1EbqbiiAUnPu7Q==" saltValue="4A7QWKtg5nOT2GL63sOywA==" spinCount="100000" sheet="1" objects="1" scenarios="1"/>
  <mergeCells count="6">
    <mergeCell ref="B20:F20"/>
    <mergeCell ref="B2:F2"/>
    <mergeCell ref="B1:D1"/>
    <mergeCell ref="B16:G16"/>
    <mergeCell ref="B22:F23"/>
    <mergeCell ref="B17:F17"/>
  </mergeCells>
  <dataValidations count="3">
    <dataValidation allowBlank="1" showInputMessage="1" showErrorMessage="1" promptTitle="Select System Name" prompt="Use the &quot;Rolling Stock&quot; tab to select the System Name for all other tabs" sqref="B1:D1" xr:uid="{00000000-0002-0000-0500-000000000000}"/>
    <dataValidation allowBlank="1" showInputMessage="1" prompt="Enter name: E.g. &quot;John Doe&quot;" sqref="D12" xr:uid="{00000000-0002-0000-0500-000001000000}"/>
    <dataValidation type="custom" allowBlank="1" showInputMessage="1" showErrorMessage="1" errorTitle="Incorrect Format" error="Please used the format ###-###-####" prompt="Enter a phone number in the format: _x000a_###-###-####" sqref="D13" xr:uid="{00000000-0002-0000-0500-000002000000}">
      <formula1>AND(ISNUMBER(O8),LEN(O8)=10)</formula1>
    </dataValidation>
  </dataValidations>
  <pageMargins left="0.7" right="0.7" top="0.75" bottom="0.75" header="0.3" footer="0.3"/>
  <pageSetup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O116"/>
  <sheetViews>
    <sheetView workbookViewId="0">
      <selection activeCell="A2" sqref="A2"/>
    </sheetView>
  </sheetViews>
  <sheetFormatPr defaultRowHeight="15" customHeight="1" x14ac:dyDescent="0.35"/>
  <cols>
    <col min="1" max="1" width="10" customWidth="1"/>
    <col min="2" max="2" width="52.7265625" customWidth="1"/>
    <col min="3" max="3" width="20.26953125" bestFit="1" customWidth="1"/>
    <col min="4" max="4" width="47.453125" style="7" bestFit="1" customWidth="1"/>
    <col min="5" max="5" width="59.1796875" style="7" bestFit="1" customWidth="1"/>
    <col min="6" max="6" width="77.81640625" style="7" bestFit="1" customWidth="1"/>
    <col min="7" max="7" width="16.81640625" style="7" bestFit="1" customWidth="1"/>
    <col min="8" max="9" width="13.81640625" customWidth="1"/>
    <col min="10" max="10" width="15.81640625" bestFit="1" customWidth="1"/>
    <col min="13" max="13" width="12.453125" customWidth="1"/>
    <col min="15" max="15" width="13.54296875" bestFit="1" customWidth="1"/>
  </cols>
  <sheetData>
    <row r="1" spans="1:15" ht="15" customHeight="1" x14ac:dyDescent="0.35">
      <c r="A1" s="26" t="s">
        <v>7</v>
      </c>
      <c r="B1" s="26" t="s">
        <v>8</v>
      </c>
      <c r="C1" s="4" t="s">
        <v>83</v>
      </c>
      <c r="D1" s="6" t="s">
        <v>6</v>
      </c>
      <c r="E1" s="6" t="s">
        <v>84</v>
      </c>
      <c r="F1" s="6" t="s">
        <v>85</v>
      </c>
      <c r="G1" s="6" t="s">
        <v>121</v>
      </c>
      <c r="H1" s="6" t="s">
        <v>122</v>
      </c>
      <c r="I1" s="6"/>
      <c r="J1" s="6" t="s">
        <v>2</v>
      </c>
      <c r="K1" s="6" t="s">
        <v>95</v>
      </c>
      <c r="L1" s="6" t="s">
        <v>97</v>
      </c>
      <c r="M1" s="6" t="s">
        <v>99</v>
      </c>
      <c r="N1" s="6" t="s">
        <v>98</v>
      </c>
      <c r="O1" s="6" t="s">
        <v>275</v>
      </c>
    </row>
    <row r="2" spans="1:15" ht="15" customHeight="1" x14ac:dyDescent="0.35">
      <c r="B2" s="5" t="s">
        <v>86</v>
      </c>
      <c r="C2" s="28" t="s">
        <v>6</v>
      </c>
      <c r="D2" s="7" t="s">
        <v>246</v>
      </c>
      <c r="E2" s="7" t="s">
        <v>232</v>
      </c>
      <c r="F2" s="7" t="s">
        <v>250</v>
      </c>
      <c r="G2" s="14">
        <v>5311</v>
      </c>
      <c r="H2" s="14" t="s">
        <v>123</v>
      </c>
      <c r="I2" s="14">
        <v>5311</v>
      </c>
      <c r="J2" s="8" t="s">
        <v>5</v>
      </c>
      <c r="K2">
        <v>1</v>
      </c>
      <c r="L2">
        <v>2009</v>
      </c>
      <c r="M2" t="s">
        <v>102</v>
      </c>
      <c r="N2" t="s">
        <v>100</v>
      </c>
      <c r="O2" t="s">
        <v>276</v>
      </c>
    </row>
    <row r="3" spans="1:15" ht="15" customHeight="1" x14ac:dyDescent="0.35">
      <c r="A3" s="29">
        <v>1</v>
      </c>
      <c r="B3" s="27" t="s">
        <v>9</v>
      </c>
      <c r="C3" t="s">
        <v>90</v>
      </c>
      <c r="D3" s="7" t="s">
        <v>247</v>
      </c>
      <c r="E3" s="7" t="s">
        <v>233</v>
      </c>
      <c r="F3" s="7" t="s">
        <v>251</v>
      </c>
      <c r="G3" s="14" t="s">
        <v>123</v>
      </c>
      <c r="H3" s="14" t="s">
        <v>124</v>
      </c>
      <c r="I3" s="14" t="s">
        <v>123</v>
      </c>
      <c r="J3" s="8" t="s">
        <v>94</v>
      </c>
      <c r="K3">
        <v>2</v>
      </c>
      <c r="L3">
        <v>2010</v>
      </c>
      <c r="M3" s="8" t="s">
        <v>103</v>
      </c>
      <c r="N3" t="s">
        <v>101</v>
      </c>
      <c r="O3" t="s">
        <v>278</v>
      </c>
    </row>
    <row r="4" spans="1:15" ht="15" customHeight="1" x14ac:dyDescent="0.35">
      <c r="A4" s="29">
        <v>53</v>
      </c>
      <c r="B4" s="27" t="s">
        <v>10</v>
      </c>
      <c r="C4" t="s">
        <v>85</v>
      </c>
      <c r="D4" s="7" t="s">
        <v>249</v>
      </c>
      <c r="E4" s="7" t="s">
        <v>234</v>
      </c>
      <c r="F4" s="7" t="s">
        <v>272</v>
      </c>
      <c r="G4" s="14" t="s">
        <v>124</v>
      </c>
      <c r="H4" s="15" t="s">
        <v>88</v>
      </c>
      <c r="I4" s="14" t="s">
        <v>124</v>
      </c>
      <c r="J4" s="8" t="s">
        <v>114</v>
      </c>
      <c r="K4">
        <v>3</v>
      </c>
      <c r="L4">
        <v>2011</v>
      </c>
      <c r="M4" t="s">
        <v>104</v>
      </c>
    </row>
    <row r="5" spans="1:15" ht="15" customHeight="1" x14ac:dyDescent="0.35">
      <c r="A5" s="29">
        <v>4</v>
      </c>
      <c r="B5" s="27" t="s">
        <v>192</v>
      </c>
      <c r="D5" s="7" t="s">
        <v>256</v>
      </c>
      <c r="E5" s="7" t="s">
        <v>235</v>
      </c>
      <c r="F5" s="7" t="s">
        <v>252</v>
      </c>
      <c r="G5" s="15" t="s">
        <v>88</v>
      </c>
      <c r="H5" s="15" t="s">
        <v>89</v>
      </c>
      <c r="I5" s="15" t="s">
        <v>88</v>
      </c>
      <c r="J5" s="8" t="s">
        <v>273</v>
      </c>
      <c r="K5">
        <v>4</v>
      </c>
      <c r="L5">
        <v>2012</v>
      </c>
      <c r="M5" t="s">
        <v>105</v>
      </c>
    </row>
    <row r="6" spans="1:15" ht="15" customHeight="1" x14ac:dyDescent="0.35">
      <c r="A6" s="29">
        <v>5</v>
      </c>
      <c r="B6" s="27" t="s">
        <v>12</v>
      </c>
      <c r="D6" s="7" t="s">
        <v>281</v>
      </c>
      <c r="E6" s="7" t="s">
        <v>236</v>
      </c>
      <c r="F6" s="7" t="s">
        <v>253</v>
      </c>
      <c r="G6" s="15" t="s">
        <v>89</v>
      </c>
      <c r="H6" s="15" t="s">
        <v>117</v>
      </c>
      <c r="I6" s="15" t="s">
        <v>89</v>
      </c>
      <c r="J6" s="8" t="s">
        <v>115</v>
      </c>
      <c r="K6">
        <v>5</v>
      </c>
      <c r="M6" t="s">
        <v>106</v>
      </c>
    </row>
    <row r="7" spans="1:15" ht="15" customHeight="1" x14ac:dyDescent="0.35">
      <c r="A7" s="29">
        <v>7</v>
      </c>
      <c r="B7" s="27" t="s">
        <v>168</v>
      </c>
      <c r="D7" s="7" t="s">
        <v>248</v>
      </c>
      <c r="E7" s="7" t="s">
        <v>237</v>
      </c>
      <c r="F7" s="7" t="s">
        <v>254</v>
      </c>
      <c r="G7" s="14">
        <v>5339</v>
      </c>
      <c r="H7" s="14">
        <v>5339</v>
      </c>
      <c r="I7" s="15" t="s">
        <v>117</v>
      </c>
      <c r="J7" s="8" t="s">
        <v>116</v>
      </c>
      <c r="K7" t="s">
        <v>4</v>
      </c>
      <c r="M7" t="s">
        <v>107</v>
      </c>
    </row>
    <row r="8" spans="1:15" ht="15" customHeight="1" x14ac:dyDescent="0.35">
      <c r="A8" s="29">
        <v>189</v>
      </c>
      <c r="B8" s="27" t="s">
        <v>13</v>
      </c>
      <c r="E8" s="7" t="s">
        <v>238</v>
      </c>
      <c r="F8" s="7" t="s">
        <v>255</v>
      </c>
      <c r="G8" s="14">
        <v>5307</v>
      </c>
      <c r="H8" s="14">
        <v>5307</v>
      </c>
      <c r="I8" s="14">
        <v>5339</v>
      </c>
      <c r="M8" t="s">
        <v>108</v>
      </c>
    </row>
    <row r="9" spans="1:15" ht="15" customHeight="1" x14ac:dyDescent="0.35">
      <c r="A9" s="29">
        <v>9</v>
      </c>
      <c r="B9" s="27" t="s">
        <v>14</v>
      </c>
      <c r="E9" s="7" t="s">
        <v>239</v>
      </c>
      <c r="F9" s="7" t="s">
        <v>248</v>
      </c>
      <c r="H9" s="14" t="s">
        <v>268</v>
      </c>
      <c r="I9" s="14">
        <v>5307</v>
      </c>
      <c r="M9" t="s">
        <v>109</v>
      </c>
    </row>
    <row r="10" spans="1:15" ht="15" customHeight="1" x14ac:dyDescent="0.35">
      <c r="A10" s="29">
        <v>201</v>
      </c>
      <c r="B10" s="27" t="s">
        <v>201</v>
      </c>
      <c r="E10" s="7" t="s">
        <v>240</v>
      </c>
      <c r="H10" s="15" t="s">
        <v>118</v>
      </c>
      <c r="I10" s="15" t="s">
        <v>120</v>
      </c>
      <c r="M10" t="s">
        <v>110</v>
      </c>
    </row>
    <row r="11" spans="1:15" ht="15" customHeight="1" x14ac:dyDescent="0.35">
      <c r="A11" s="29">
        <v>11</v>
      </c>
      <c r="B11" s="27" t="s">
        <v>15</v>
      </c>
      <c r="E11" s="7" t="s">
        <v>241</v>
      </c>
      <c r="H11" s="15" t="s">
        <v>119</v>
      </c>
      <c r="I11" s="15"/>
      <c r="M11" t="s">
        <v>111</v>
      </c>
    </row>
    <row r="12" spans="1:15" ht="15" customHeight="1" x14ac:dyDescent="0.35">
      <c r="A12" s="29">
        <v>13</v>
      </c>
      <c r="B12" s="27" t="s">
        <v>169</v>
      </c>
      <c r="E12" s="7" t="s">
        <v>242</v>
      </c>
      <c r="H12" s="15" t="s">
        <v>120</v>
      </c>
      <c r="I12" s="15"/>
    </row>
    <row r="13" spans="1:15" ht="15" customHeight="1" x14ac:dyDescent="0.35">
      <c r="A13" s="29">
        <v>17</v>
      </c>
      <c r="B13" s="27" t="s">
        <v>16</v>
      </c>
      <c r="E13" s="7" t="s">
        <v>243</v>
      </c>
    </row>
    <row r="14" spans="1:15" ht="15" customHeight="1" x14ac:dyDescent="0.35">
      <c r="A14" s="29">
        <v>19</v>
      </c>
      <c r="B14" s="27" t="s">
        <v>170</v>
      </c>
      <c r="E14" s="7" t="s">
        <v>244</v>
      </c>
    </row>
    <row r="15" spans="1:15" ht="15" customHeight="1" x14ac:dyDescent="0.35">
      <c r="A15" s="29">
        <v>21</v>
      </c>
      <c r="B15" s="27" t="s">
        <v>17</v>
      </c>
      <c r="E15" s="7" t="s">
        <v>245</v>
      </c>
      <c r="F15" s="3" t="e">
        <f>AND(ISNUMBER(INT(LEFT(#REF!,2))),ISTEXT(MID(#REF!,4,2)),NOT(ISNUMBER(INT(MID(#REF!,4,2)))),ISNUMBER(INT(RIGHT(#REF!,3)))*INT(RIGHT(#REF!,3))&gt;0)</f>
        <v>#REF!</v>
      </c>
    </row>
    <row r="16" spans="1:15" ht="15" customHeight="1" x14ac:dyDescent="0.35">
      <c r="A16" s="29">
        <v>23</v>
      </c>
      <c r="B16" s="27" t="s">
        <v>171</v>
      </c>
      <c r="E16" s="7" t="s">
        <v>248</v>
      </c>
    </row>
    <row r="17" spans="1:9" ht="15" customHeight="1" x14ac:dyDescent="0.35">
      <c r="A17" s="29">
        <v>249</v>
      </c>
      <c r="B17" s="27" t="s">
        <v>82</v>
      </c>
    </row>
    <row r="18" spans="1:9" ht="15" customHeight="1" x14ac:dyDescent="0.35">
      <c r="A18" s="29">
        <v>25</v>
      </c>
      <c r="B18" s="27" t="s">
        <v>172</v>
      </c>
      <c r="I18" s="8"/>
    </row>
    <row r="19" spans="1:9" ht="15" customHeight="1" x14ac:dyDescent="0.35">
      <c r="A19" s="29">
        <v>27</v>
      </c>
      <c r="B19" s="27" t="s">
        <v>18</v>
      </c>
      <c r="H19" s="8"/>
      <c r="I19" s="8"/>
    </row>
    <row r="20" spans="1:9" ht="15" customHeight="1" x14ac:dyDescent="0.35">
      <c r="A20" s="29">
        <v>129</v>
      </c>
      <c r="B20" s="27" t="s">
        <v>19</v>
      </c>
      <c r="H20" s="8"/>
    </row>
    <row r="21" spans="1:9" ht="15" customHeight="1" x14ac:dyDescent="0.35">
      <c r="A21" s="29">
        <v>31</v>
      </c>
      <c r="B21" s="27" t="s">
        <v>173</v>
      </c>
    </row>
    <row r="22" spans="1:9" ht="15" customHeight="1" x14ac:dyDescent="0.35">
      <c r="A22" s="29">
        <v>203</v>
      </c>
      <c r="B22" s="27" t="s">
        <v>68</v>
      </c>
    </row>
    <row r="23" spans="1:9" ht="15" customHeight="1" x14ac:dyDescent="0.35">
      <c r="A23" s="29">
        <v>33</v>
      </c>
      <c r="B23" s="27" t="s">
        <v>174</v>
      </c>
    </row>
    <row r="24" spans="1:9" ht="15" customHeight="1" x14ac:dyDescent="0.35">
      <c r="A24" s="29">
        <v>35</v>
      </c>
      <c r="B24" s="27" t="s">
        <v>20</v>
      </c>
    </row>
    <row r="25" spans="1:9" ht="15" customHeight="1" x14ac:dyDescent="0.35">
      <c r="A25" s="29">
        <v>205</v>
      </c>
      <c r="B25" s="27" t="s">
        <v>200</v>
      </c>
    </row>
    <row r="26" spans="1:9" ht="15" customHeight="1" x14ac:dyDescent="0.35">
      <c r="A26" s="29">
        <v>207</v>
      </c>
      <c r="B26" s="27" t="s">
        <v>69</v>
      </c>
    </row>
    <row r="27" spans="1:9" ht="15" customHeight="1" x14ac:dyDescent="0.35">
      <c r="A27" s="29">
        <v>37</v>
      </c>
      <c r="B27" s="27" t="s">
        <v>175</v>
      </c>
    </row>
    <row r="28" spans="1:9" ht="15" customHeight="1" x14ac:dyDescent="0.35">
      <c r="A28" s="29">
        <v>39</v>
      </c>
      <c r="B28" s="27" t="s">
        <v>21</v>
      </c>
    </row>
    <row r="29" spans="1:9" ht="15" customHeight="1" x14ac:dyDescent="0.35">
      <c r="A29" s="29">
        <v>91</v>
      </c>
      <c r="B29" s="27" t="s">
        <v>176</v>
      </c>
    </row>
    <row r="30" spans="1:9" ht="15" customHeight="1" x14ac:dyDescent="0.35">
      <c r="A30" s="29">
        <v>127</v>
      </c>
      <c r="B30" s="27" t="s">
        <v>22</v>
      </c>
    </row>
    <row r="31" spans="1:9" ht="15" customHeight="1" x14ac:dyDescent="0.35">
      <c r="A31" s="29">
        <v>43</v>
      </c>
      <c r="B31" s="27" t="s">
        <v>177</v>
      </c>
    </row>
    <row r="32" spans="1:9" ht="15" customHeight="1" x14ac:dyDescent="0.35">
      <c r="A32" s="29">
        <v>47</v>
      </c>
      <c r="B32" s="27" t="s">
        <v>23</v>
      </c>
    </row>
    <row r="33" spans="1:2" ht="15" customHeight="1" x14ac:dyDescent="0.35">
      <c r="A33" s="29">
        <v>209</v>
      </c>
      <c r="B33" s="27" t="s">
        <v>193</v>
      </c>
    </row>
    <row r="34" spans="1:2" ht="15" customHeight="1" x14ac:dyDescent="0.35">
      <c r="A34" s="29">
        <v>49</v>
      </c>
      <c r="B34" s="27" t="s">
        <v>178</v>
      </c>
    </row>
    <row r="35" spans="1:2" ht="15" customHeight="1" x14ac:dyDescent="0.35">
      <c r="A35" s="29">
        <v>51</v>
      </c>
      <c r="B35" s="27" t="s">
        <v>179</v>
      </c>
    </row>
    <row r="36" spans="1:2" ht="15" customHeight="1" x14ac:dyDescent="0.35">
      <c r="A36" s="29">
        <v>55</v>
      </c>
      <c r="B36" s="27" t="s">
        <v>180</v>
      </c>
    </row>
    <row r="37" spans="1:2" ht="15" customHeight="1" x14ac:dyDescent="0.35">
      <c r="A37" s="29">
        <v>57</v>
      </c>
      <c r="B37" s="27" t="s">
        <v>181</v>
      </c>
    </row>
    <row r="38" spans="1:2" ht="15" customHeight="1" x14ac:dyDescent="0.35">
      <c r="A38" s="29">
        <v>61</v>
      </c>
      <c r="B38" s="27" t="s">
        <v>182</v>
      </c>
    </row>
    <row r="39" spans="1:2" ht="15" customHeight="1" x14ac:dyDescent="0.35">
      <c r="A39" s="29">
        <v>211</v>
      </c>
      <c r="B39" s="27" t="s">
        <v>194</v>
      </c>
    </row>
    <row r="40" spans="1:2" ht="15" customHeight="1" x14ac:dyDescent="0.35">
      <c r="A40" s="29">
        <v>63</v>
      </c>
      <c r="B40" s="27" t="s">
        <v>183</v>
      </c>
    </row>
    <row r="41" spans="1:2" ht="15" customHeight="1" x14ac:dyDescent="0.35">
      <c r="A41" s="29">
        <v>2</v>
      </c>
      <c r="B41" s="27" t="s">
        <v>184</v>
      </c>
    </row>
    <row r="42" spans="1:2" ht="15" customHeight="1" x14ac:dyDescent="0.35">
      <c r="A42" s="29">
        <v>213</v>
      </c>
      <c r="B42" s="27" t="s">
        <v>195</v>
      </c>
    </row>
    <row r="43" spans="1:2" ht="15" customHeight="1" x14ac:dyDescent="0.35">
      <c r="A43" s="29">
        <v>67</v>
      </c>
      <c r="B43" s="27" t="s">
        <v>204</v>
      </c>
    </row>
    <row r="44" spans="1:2" ht="15" customHeight="1" x14ac:dyDescent="0.35">
      <c r="A44" s="29">
        <v>71</v>
      </c>
      <c r="B44" s="27" t="s">
        <v>185</v>
      </c>
    </row>
    <row r="45" spans="1:2" ht="15" customHeight="1" x14ac:dyDescent="0.35">
      <c r="A45" s="29">
        <v>215</v>
      </c>
      <c r="B45" s="27" t="s">
        <v>196</v>
      </c>
    </row>
    <row r="46" spans="1:2" ht="15" customHeight="1" x14ac:dyDescent="0.35">
      <c r="A46" s="29">
        <v>73</v>
      </c>
      <c r="B46" s="27" t="s">
        <v>186</v>
      </c>
    </row>
    <row r="47" spans="1:2" ht="15" customHeight="1" x14ac:dyDescent="0.35">
      <c r="A47" s="29">
        <v>217</v>
      </c>
      <c r="B47" s="27" t="s">
        <v>197</v>
      </c>
    </row>
    <row r="48" spans="1:2" ht="15" customHeight="1" x14ac:dyDescent="0.35">
      <c r="A48" s="29">
        <v>191</v>
      </c>
      <c r="B48" s="27" t="s">
        <v>187</v>
      </c>
    </row>
    <row r="49" spans="1:2" ht="15" customHeight="1" x14ac:dyDescent="0.35">
      <c r="A49" s="29">
        <v>75</v>
      </c>
      <c r="B49" s="27" t="s">
        <v>188</v>
      </c>
    </row>
    <row r="50" spans="1:2" ht="15" customHeight="1" x14ac:dyDescent="0.35">
      <c r="A50" s="29">
        <v>79</v>
      </c>
      <c r="B50" s="27" t="s">
        <v>189</v>
      </c>
    </row>
    <row r="51" spans="1:2" ht="15" customHeight="1" x14ac:dyDescent="0.35">
      <c r="A51" s="29">
        <v>219</v>
      </c>
      <c r="B51" s="27" t="s">
        <v>198</v>
      </c>
    </row>
    <row r="52" spans="1:2" ht="15" customHeight="1" x14ac:dyDescent="0.35">
      <c r="A52" s="29">
        <v>221</v>
      </c>
      <c r="B52" s="27" t="s">
        <v>199</v>
      </c>
    </row>
    <row r="53" spans="1:2" ht="15" customHeight="1" x14ac:dyDescent="0.35">
      <c r="A53" s="29">
        <v>81</v>
      </c>
      <c r="B53" s="27" t="s">
        <v>190</v>
      </c>
    </row>
    <row r="54" spans="1:2" ht="15" customHeight="1" x14ac:dyDescent="0.35">
      <c r="A54" s="29">
        <v>85</v>
      </c>
      <c r="B54" s="27" t="s">
        <v>191</v>
      </c>
    </row>
    <row r="55" spans="1:2" ht="15" customHeight="1" x14ac:dyDescent="0.35">
      <c r="A55" s="29">
        <v>223</v>
      </c>
      <c r="B55" s="27" t="s">
        <v>282</v>
      </c>
    </row>
    <row r="56" spans="1:2" ht="15" customHeight="1" x14ac:dyDescent="0.35">
      <c r="A56" s="29">
        <v>225</v>
      </c>
      <c r="B56" s="27" t="s">
        <v>202</v>
      </c>
    </row>
    <row r="57" spans="1:2" ht="15" customHeight="1" x14ac:dyDescent="0.35">
      <c r="A57" s="29">
        <v>93</v>
      </c>
      <c r="B57" s="27" t="s">
        <v>24</v>
      </c>
    </row>
    <row r="58" spans="1:2" ht="15" customHeight="1" x14ac:dyDescent="0.35">
      <c r="A58" s="29">
        <v>95</v>
      </c>
      <c r="B58" s="27" t="s">
        <v>25</v>
      </c>
    </row>
    <row r="59" spans="1:2" ht="15" customHeight="1" x14ac:dyDescent="0.35">
      <c r="A59" s="29">
        <v>97</v>
      </c>
      <c r="B59" s="27" t="s">
        <v>26</v>
      </c>
    </row>
    <row r="60" spans="1:2" ht="15" customHeight="1" x14ac:dyDescent="0.35">
      <c r="A60" s="29">
        <v>99</v>
      </c>
      <c r="B60" s="27" t="s">
        <v>27</v>
      </c>
    </row>
    <row r="61" spans="1:2" ht="15" customHeight="1" x14ac:dyDescent="0.35">
      <c r="A61" s="29">
        <v>227</v>
      </c>
      <c r="B61" s="27" t="s">
        <v>76</v>
      </c>
    </row>
    <row r="62" spans="1:2" ht="15" customHeight="1" x14ac:dyDescent="0.35">
      <c r="A62" s="29">
        <v>101</v>
      </c>
      <c r="B62" s="27" t="s">
        <v>28</v>
      </c>
    </row>
    <row r="63" spans="1:2" ht="15" customHeight="1" x14ac:dyDescent="0.35">
      <c r="A63" s="29">
        <v>185</v>
      </c>
      <c r="B63" s="27" t="s">
        <v>29</v>
      </c>
    </row>
    <row r="64" spans="1:2" ht="15" customHeight="1" x14ac:dyDescent="0.35">
      <c r="A64" s="29">
        <v>105</v>
      </c>
      <c r="B64" s="27" t="s">
        <v>30</v>
      </c>
    </row>
    <row r="65" spans="1:2" ht="15" customHeight="1" x14ac:dyDescent="0.35">
      <c r="A65" s="29">
        <v>107</v>
      </c>
      <c r="B65" s="27" t="s">
        <v>31</v>
      </c>
    </row>
    <row r="66" spans="1:2" ht="15" customHeight="1" x14ac:dyDescent="0.35">
      <c r="A66" s="29">
        <v>109</v>
      </c>
      <c r="B66" s="27" t="s">
        <v>32</v>
      </c>
    </row>
    <row r="67" spans="1:2" ht="15" customHeight="1" x14ac:dyDescent="0.35">
      <c r="A67" s="29">
        <v>113</v>
      </c>
      <c r="B67" s="27" t="s">
        <v>33</v>
      </c>
    </row>
    <row r="68" spans="1:2" ht="15" customHeight="1" x14ac:dyDescent="0.35">
      <c r="A68" s="29">
        <v>115</v>
      </c>
      <c r="B68" s="27" t="s">
        <v>34</v>
      </c>
    </row>
    <row r="69" spans="1:2" ht="15" customHeight="1" x14ac:dyDescent="0.35">
      <c r="A69" s="29">
        <v>117</v>
      </c>
      <c r="B69" s="27" t="s">
        <v>35</v>
      </c>
    </row>
    <row r="70" spans="1:2" ht="15" customHeight="1" x14ac:dyDescent="0.35">
      <c r="A70" s="29">
        <v>111</v>
      </c>
      <c r="B70" s="27" t="s">
        <v>36</v>
      </c>
    </row>
    <row r="71" spans="1:2" ht="15" customHeight="1" x14ac:dyDescent="0.35">
      <c r="A71" s="29">
        <v>119</v>
      </c>
      <c r="B71" s="27" t="s">
        <v>37</v>
      </c>
    </row>
    <row r="72" spans="1:2" ht="15" customHeight="1" x14ac:dyDescent="0.35">
      <c r="A72" s="29">
        <v>121</v>
      </c>
      <c r="B72" s="27" t="s">
        <v>38</v>
      </c>
    </row>
    <row r="73" spans="1:2" ht="15" customHeight="1" x14ac:dyDescent="0.35">
      <c r="A73" s="29">
        <v>125</v>
      </c>
      <c r="B73" s="27" t="s">
        <v>39</v>
      </c>
    </row>
    <row r="74" spans="1:2" ht="15" customHeight="1" x14ac:dyDescent="0.35">
      <c r="A74" s="29">
        <v>87</v>
      </c>
      <c r="B74" s="27" t="s">
        <v>40</v>
      </c>
    </row>
    <row r="75" spans="1:2" ht="15" customHeight="1" x14ac:dyDescent="0.35">
      <c r="A75" s="29">
        <v>6</v>
      </c>
      <c r="B75" s="27" t="s">
        <v>280</v>
      </c>
    </row>
    <row r="76" spans="1:2" ht="15" customHeight="1" x14ac:dyDescent="0.35">
      <c r="A76" s="29">
        <v>8</v>
      </c>
      <c r="B76" s="27" t="s">
        <v>279</v>
      </c>
    </row>
    <row r="77" spans="1:2" ht="15" customHeight="1" x14ac:dyDescent="0.35">
      <c r="A77" s="29">
        <v>133</v>
      </c>
      <c r="B77" s="27" t="s">
        <v>41</v>
      </c>
    </row>
    <row r="78" spans="1:2" ht="15" customHeight="1" x14ac:dyDescent="0.35">
      <c r="A78" s="29">
        <v>135</v>
      </c>
      <c r="B78" s="27" t="s">
        <v>42</v>
      </c>
    </row>
    <row r="79" spans="1:2" ht="15" customHeight="1" x14ac:dyDescent="0.35">
      <c r="A79" s="29">
        <v>141</v>
      </c>
      <c r="B79" s="27" t="s">
        <v>43</v>
      </c>
    </row>
    <row r="80" spans="1:2" ht="15" customHeight="1" x14ac:dyDescent="0.35">
      <c r="A80" s="29">
        <v>145</v>
      </c>
      <c r="B80" s="27" t="s">
        <v>44</v>
      </c>
    </row>
    <row r="81" spans="1:2" ht="15" customHeight="1" x14ac:dyDescent="0.35">
      <c r="A81" s="29">
        <v>229</v>
      </c>
      <c r="B81" s="27" t="s">
        <v>75</v>
      </c>
    </row>
    <row r="82" spans="1:2" ht="15" customHeight="1" x14ac:dyDescent="0.35">
      <c r="A82" s="29">
        <v>147</v>
      </c>
      <c r="B82" s="27" t="s">
        <v>45</v>
      </c>
    </row>
    <row r="83" spans="1:2" ht="15" customHeight="1" x14ac:dyDescent="0.35">
      <c r="A83" s="29">
        <v>149</v>
      </c>
      <c r="B83" s="27" t="s">
        <v>46</v>
      </c>
    </row>
    <row r="84" spans="1:2" ht="15" customHeight="1" x14ac:dyDescent="0.35">
      <c r="A84" s="29">
        <v>231</v>
      </c>
      <c r="B84" s="27" t="s">
        <v>77</v>
      </c>
    </row>
    <row r="85" spans="1:2" ht="15" customHeight="1" x14ac:dyDescent="0.35">
      <c r="A85" s="29">
        <v>233</v>
      </c>
      <c r="B85" s="27" t="s">
        <v>71</v>
      </c>
    </row>
    <row r="86" spans="1:2" ht="15" customHeight="1" x14ac:dyDescent="0.35">
      <c r="A86" s="29">
        <v>151</v>
      </c>
      <c r="B86" s="27" t="s">
        <v>47</v>
      </c>
    </row>
    <row r="87" spans="1:2" ht="15" customHeight="1" x14ac:dyDescent="0.35">
      <c r="A87" s="29">
        <v>153</v>
      </c>
      <c r="B87" s="27" t="s">
        <v>48</v>
      </c>
    </row>
    <row r="88" spans="1:2" ht="15" customHeight="1" x14ac:dyDescent="0.35">
      <c r="A88" s="29">
        <v>155</v>
      </c>
      <c r="B88" s="27" t="s">
        <v>49</v>
      </c>
    </row>
    <row r="89" spans="1:2" ht="15" customHeight="1" x14ac:dyDescent="0.35">
      <c r="A89" s="29">
        <v>157</v>
      </c>
      <c r="B89" s="27" t="s">
        <v>50</v>
      </c>
    </row>
    <row r="90" spans="1:2" ht="15" customHeight="1" x14ac:dyDescent="0.35">
      <c r="A90" s="29">
        <v>235</v>
      </c>
      <c r="B90" s="27" t="s">
        <v>72</v>
      </c>
    </row>
    <row r="91" spans="1:2" ht="15" customHeight="1" x14ac:dyDescent="0.35">
      <c r="A91" s="29">
        <v>159</v>
      </c>
      <c r="B91" s="27" t="s">
        <v>51</v>
      </c>
    </row>
    <row r="92" spans="1:2" ht="15" customHeight="1" x14ac:dyDescent="0.35">
      <c r="A92" s="29">
        <v>161</v>
      </c>
      <c r="B92" s="27" t="s">
        <v>52</v>
      </c>
    </row>
    <row r="93" spans="1:2" ht="15" customHeight="1" x14ac:dyDescent="0.35">
      <c r="A93" s="29">
        <v>237</v>
      </c>
      <c r="B93" s="27" t="s">
        <v>73</v>
      </c>
    </row>
    <row r="94" spans="1:2" ht="15" customHeight="1" x14ac:dyDescent="0.35">
      <c r="A94" s="29">
        <v>163</v>
      </c>
      <c r="B94" s="27" t="s">
        <v>53</v>
      </c>
    </row>
    <row r="95" spans="1:2" ht="15" customHeight="1" x14ac:dyDescent="0.35">
      <c r="A95" s="29">
        <v>165</v>
      </c>
      <c r="B95" s="27" t="s">
        <v>54</v>
      </c>
    </row>
    <row r="96" spans="1:2" ht="15" customHeight="1" x14ac:dyDescent="0.35">
      <c r="A96" s="29">
        <v>200</v>
      </c>
      <c r="B96" s="27" t="s">
        <v>203</v>
      </c>
    </row>
    <row r="97" spans="1:2" ht="15" customHeight="1" x14ac:dyDescent="0.35">
      <c r="A97" s="29">
        <v>167</v>
      </c>
      <c r="B97" s="27" t="s">
        <v>55</v>
      </c>
    </row>
    <row r="98" spans="1:2" ht="15" customHeight="1" x14ac:dyDescent="0.35">
      <c r="A98" s="29">
        <v>173</v>
      </c>
      <c r="B98" s="27" t="s">
        <v>56</v>
      </c>
    </row>
    <row r="99" spans="1:2" ht="15" customHeight="1" x14ac:dyDescent="0.35">
      <c r="A99" s="29">
        <v>45</v>
      </c>
      <c r="B99" s="27" t="s">
        <v>57</v>
      </c>
    </row>
    <row r="100" spans="1:2" ht="15" customHeight="1" x14ac:dyDescent="0.35">
      <c r="A100" s="29">
        <v>175</v>
      </c>
      <c r="B100" s="27" t="s">
        <v>58</v>
      </c>
    </row>
    <row r="101" spans="1:2" ht="15" customHeight="1" x14ac:dyDescent="0.35">
      <c r="A101" s="29">
        <v>239</v>
      </c>
      <c r="B101" s="27" t="s">
        <v>74</v>
      </c>
    </row>
    <row r="102" spans="1:2" ht="15" customHeight="1" x14ac:dyDescent="0.35">
      <c r="A102" s="29">
        <v>177</v>
      </c>
      <c r="B102" s="27" t="s">
        <v>59</v>
      </c>
    </row>
    <row r="103" spans="1:2" ht="15" customHeight="1" x14ac:dyDescent="0.35">
      <c r="A103" s="29">
        <v>179</v>
      </c>
      <c r="B103" s="27" t="s">
        <v>60</v>
      </c>
    </row>
    <row r="104" spans="1:2" ht="15" customHeight="1" x14ac:dyDescent="0.35">
      <c r="A104" s="29">
        <v>183</v>
      </c>
      <c r="B104" s="27" t="s">
        <v>61</v>
      </c>
    </row>
    <row r="105" spans="1:2" ht="15" customHeight="1" x14ac:dyDescent="0.35">
      <c r="A105" s="29">
        <v>187</v>
      </c>
      <c r="B105" s="27" t="s">
        <v>62</v>
      </c>
    </row>
    <row r="106" spans="1:2" ht="15" customHeight="1" x14ac:dyDescent="0.35">
      <c r="A106" s="29">
        <v>89</v>
      </c>
      <c r="B106" s="27" t="s">
        <v>63</v>
      </c>
    </row>
    <row r="107" spans="1:2" ht="15" customHeight="1" x14ac:dyDescent="0.35">
      <c r="A107" s="29">
        <v>3</v>
      </c>
      <c r="B107" s="27" t="s">
        <v>11</v>
      </c>
    </row>
    <row r="108" spans="1:2" ht="15" customHeight="1" x14ac:dyDescent="0.35">
      <c r="A108" s="29">
        <v>193</v>
      </c>
      <c r="B108" s="27" t="s">
        <v>64</v>
      </c>
    </row>
    <row r="109" spans="1:2" ht="15" customHeight="1" x14ac:dyDescent="0.35">
      <c r="A109" s="29">
        <v>241</v>
      </c>
      <c r="B109" s="27" t="s">
        <v>70</v>
      </c>
    </row>
    <row r="110" spans="1:2" ht="15" customHeight="1" x14ac:dyDescent="0.35">
      <c r="A110" s="29">
        <v>196</v>
      </c>
      <c r="B110" s="27" t="s">
        <v>81</v>
      </c>
    </row>
    <row r="111" spans="1:2" ht="15" customHeight="1" x14ac:dyDescent="0.35">
      <c r="A111" s="29">
        <v>243</v>
      </c>
      <c r="B111" s="27" t="s">
        <v>78</v>
      </c>
    </row>
    <row r="112" spans="1:2" ht="15" customHeight="1" x14ac:dyDescent="0.35">
      <c r="A112" s="29">
        <v>195</v>
      </c>
      <c r="B112" s="27" t="s">
        <v>65</v>
      </c>
    </row>
    <row r="113" spans="1:2" ht="15" customHeight="1" x14ac:dyDescent="0.35">
      <c r="A113" s="29">
        <v>245</v>
      </c>
      <c r="B113" s="27" t="s">
        <v>79</v>
      </c>
    </row>
    <row r="114" spans="1:2" ht="15" customHeight="1" x14ac:dyDescent="0.35">
      <c r="A114" s="29">
        <v>247</v>
      </c>
      <c r="B114" s="27" t="s">
        <v>80</v>
      </c>
    </row>
    <row r="115" spans="1:2" ht="15" customHeight="1" x14ac:dyDescent="0.35">
      <c r="A115" s="92">
        <v>171</v>
      </c>
      <c r="B115" s="93" t="s">
        <v>66</v>
      </c>
    </row>
    <row r="116" spans="1:2" ht="15" customHeight="1" x14ac:dyDescent="0.35">
      <c r="A116" s="92">
        <v>199</v>
      </c>
      <c r="B116" s="93" t="s">
        <v>67</v>
      </c>
    </row>
  </sheetData>
  <sheetProtection algorithmName="SHA-512" hashValue="4cC36y6jYUypyI/STp1V3pn8QOC6Cwh9mc8p7p6AYA7GXSBPtgDtzllhoVG6dLHG1QspiB6gedNCO+VFrfEgnw==" saltValue="ozHIveCQrt2gSdRC8sQoIw==" spinCount="100000" sheet="1" objects="1" scenarios="1"/>
  <sortState xmlns:xlrd2="http://schemas.microsoft.com/office/spreadsheetml/2017/richdata2" ref="A3:B116">
    <sortCondition ref="B3:B11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ection xmlns="b185b523-9cac-4bbc-ba97-6ec7c96594f0" xsi:nil="true"/>
    <URL xmlns="http://schemas.microsoft.com/sharepoint/v3">
      <Url xsi:nil="true"/>
      <Description xsi:nil="true"/>
    </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65A6423497D7419DD1AE2DC534EE01" ma:contentTypeVersion="7" ma:contentTypeDescription="Create a new document." ma:contentTypeScope="" ma:versionID="9709568e154abe62486caa0ce237a7a1">
  <xsd:schema xmlns:xsd="http://www.w3.org/2001/XMLSchema" xmlns:xs="http://www.w3.org/2001/XMLSchema" xmlns:p="http://schemas.microsoft.com/office/2006/metadata/properties" xmlns:ns1="http://schemas.microsoft.com/sharepoint/v3" xmlns:ns2="16f00c2e-ac5c-418b-9f13-a0771dbd417d" xmlns:ns3="b185b523-9cac-4bbc-ba97-6ec7c96594f0" targetNamespace="http://schemas.microsoft.com/office/2006/metadata/properties" ma:root="true" ma:fieldsID="5dc8c9b9fad00e68c6c9e18e5f659ca8" ns1:_="" ns2:_="" ns3:_="">
    <xsd:import namespace="http://schemas.microsoft.com/sharepoint/v3"/>
    <xsd:import namespace="16f00c2e-ac5c-418b-9f13-a0771dbd417d"/>
    <xsd:import namespace="b185b523-9cac-4bbc-ba97-6ec7c96594f0"/>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3: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1"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185b523-9cac-4bbc-ba97-6ec7c96594f0" elementFormDefault="qualified">
    <xsd:import namespace="http://schemas.microsoft.com/office/2006/documentManagement/types"/>
    <xsd:import namespace="http://schemas.microsoft.com/office/infopath/2007/PartnerControls"/>
    <xsd:element name="Section" ma:index="12" nillable="true" ma:displayName="Section" ma:internalName="Sec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02BDA6F2-1E15-4DD9-AD0D-42477F8E22A4}"/>
</file>

<file path=customXml/itemProps2.xml><?xml version="1.0" encoding="utf-8"?>
<ds:datastoreItem xmlns:ds="http://schemas.openxmlformats.org/officeDocument/2006/customXml" ds:itemID="{1CB94FA5-3615-47CA-AFC1-20024B176D68}"/>
</file>

<file path=customXml/itemProps3.xml><?xml version="1.0" encoding="utf-8"?>
<ds:datastoreItem xmlns:ds="http://schemas.openxmlformats.org/officeDocument/2006/customXml" ds:itemID="{BDD6C4C2-7B10-4895-9B2B-AB79F791A7CC}"/>
</file>

<file path=customXml/itemProps4.xml><?xml version="1.0" encoding="utf-8"?>
<ds:datastoreItem xmlns:ds="http://schemas.openxmlformats.org/officeDocument/2006/customXml" ds:itemID="{D8C99F45-5DE6-4BE2-ABB5-65F1E54071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Instructions</vt:lpstr>
      <vt:lpstr>1. Rolling Stock</vt:lpstr>
      <vt:lpstr>2. Equipment</vt:lpstr>
      <vt:lpstr>3. Facilities</vt:lpstr>
      <vt:lpstr>3a. TERM Scale Worksheet</vt:lpstr>
      <vt:lpstr>4. Completion</vt:lpstr>
      <vt:lpstr>Reference Sheet</vt:lpstr>
      <vt:lpstr>AssetCategory</vt:lpstr>
      <vt:lpstr>AssetOwner</vt:lpstr>
      <vt:lpstr>EqFundingSource</vt:lpstr>
      <vt:lpstr>Equipment</vt:lpstr>
      <vt:lpstr>Facility</vt:lpstr>
      <vt:lpstr>FacilityOwner</vt:lpstr>
      <vt:lpstr>FCFundingSource</vt:lpstr>
      <vt:lpstr>Lift_NoLift</vt:lpstr>
      <vt:lpstr>'4. Completion'!Print_Area</vt:lpstr>
      <vt:lpstr>Rolling_Stock</vt:lpstr>
      <vt:lpstr>RSAgencyOwner</vt:lpstr>
      <vt:lpstr>RSFundingSource</vt:lpstr>
      <vt:lpstr>Select_System_Name</vt:lpstr>
      <vt:lpstr>TERM_Scale</vt:lpstr>
      <vt:lpstr>VehicleModels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Jonah Freedman</dc:creator>
  <cp:lastModifiedBy>Jimmy Travis</cp:lastModifiedBy>
  <cp:lastPrinted>2018-03-12T18:24:14Z</cp:lastPrinted>
  <dcterms:created xsi:type="dcterms:W3CDTF">2016-08-19T13:45:23Z</dcterms:created>
  <dcterms:modified xsi:type="dcterms:W3CDTF">2022-01-25T13:55:37Z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0x0101003D65A6423497D7419DD1AE2DC534EE01</vt:lpwstr>
  </property>
  <property fmtid="{D5CDD505-2E9C-101B-9397-08002B2CF9AE}" pid="3" name="Order">
    <vt:r8>2400</vt:r8>
  </property>
</Properties>
</file>